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69EAB3BC-BEC7-44DD-89AD-5A4F36C99916}" xr6:coauthVersionLast="47" xr6:coauthVersionMax="47" xr10:uidLastSave="{00000000-0000-0000-0000-000000000000}"/>
  <bookViews>
    <workbookView xWindow="3276" yWindow="3276" windowWidth="17772" windowHeight="8736" firstSheet="4" activeTab="6" xr2:uid="{74C70145-D28C-48EA-98BE-0F671E164DD4}"/>
  </bookViews>
  <sheets>
    <sheet name="DOUGLAS - Brown" sheetId="7" r:id="rId1"/>
    <sheet name="DOUGLAS - Ence" sheetId="3" r:id="rId2"/>
    <sheet name="DOUGLAS - Filter" sheetId="1" r:id="rId3"/>
    <sheet name="DOUGLAS - Stovall" sheetId="4" r:id="rId4"/>
    <sheet name="DOUGLAS - Clouser" sheetId="8" r:id="rId5"/>
    <sheet name="DOUGLAS - Stermitz" sheetId="10" r:id="rId6"/>
    <sheet name="DOUGLAS - Nevada Conflict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" i="9" l="1"/>
  <c r="V12" i="9"/>
  <c r="W12" i="9"/>
  <c r="X12" i="9"/>
  <c r="Y12" i="9"/>
  <c r="Z12" i="9"/>
  <c r="W4" i="9"/>
  <c r="X4" i="9"/>
  <c r="Y4" i="9"/>
  <c r="Z4" i="9"/>
  <c r="W5" i="9"/>
  <c r="X5" i="9"/>
  <c r="Y5" i="9"/>
  <c r="Z5" i="9"/>
  <c r="W6" i="9"/>
  <c r="X6" i="9"/>
  <c r="Y6" i="9"/>
  <c r="Z6" i="9"/>
  <c r="W7" i="9"/>
  <c r="X7" i="9"/>
  <c r="Y7" i="9"/>
  <c r="Z7" i="9"/>
  <c r="W8" i="9"/>
  <c r="X8" i="9"/>
  <c r="Y8" i="9"/>
  <c r="Z8" i="9"/>
  <c r="W9" i="9"/>
  <c r="X9" i="9"/>
  <c r="Y9" i="9"/>
  <c r="Z9" i="9"/>
  <c r="W10" i="9"/>
  <c r="X10" i="9"/>
  <c r="Y10" i="9"/>
  <c r="Z10" i="9"/>
  <c r="W11" i="9"/>
  <c r="X11" i="9"/>
  <c r="Y11" i="9"/>
  <c r="Z11" i="9"/>
  <c r="W13" i="9"/>
  <c r="X13" i="9"/>
  <c r="Y13" i="9"/>
  <c r="Z13" i="9"/>
  <c r="V5" i="9"/>
  <c r="V6" i="9"/>
  <c r="V7" i="9"/>
  <c r="V8" i="9"/>
  <c r="V9" i="9"/>
  <c r="V10" i="9"/>
  <c r="V11" i="9"/>
  <c r="V13" i="9"/>
  <c r="V4" i="9"/>
  <c r="W12" i="8"/>
  <c r="V12" i="10"/>
  <c r="V12" i="1"/>
  <c r="V12" i="3"/>
  <c r="V12" i="4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W12" i="3"/>
  <c r="X12" i="3"/>
  <c r="Y12" i="3"/>
  <c r="Z12" i="3"/>
  <c r="V5" i="3"/>
  <c r="V6" i="3"/>
  <c r="V7" i="3"/>
  <c r="V8" i="3"/>
  <c r="V9" i="3"/>
  <c r="V10" i="3"/>
  <c r="V11" i="3"/>
  <c r="V4" i="3"/>
  <c r="W17" i="3"/>
  <c r="W19" i="3" s="1"/>
  <c r="X17" i="3"/>
  <c r="Y17" i="3"/>
  <c r="Z17" i="3"/>
  <c r="V17" i="3"/>
  <c r="W12" i="7"/>
  <c r="V12" i="7"/>
  <c r="W17" i="10"/>
  <c r="X17" i="10"/>
  <c r="Y17" i="10"/>
  <c r="Y19" i="10" s="1"/>
  <c r="Z17" i="10"/>
  <c r="Z19" i="10" s="1"/>
  <c r="V17" i="10"/>
  <c r="V19" i="10" s="1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W12" i="10"/>
  <c r="X12" i="10"/>
  <c r="Y12" i="10"/>
  <c r="Z12" i="10"/>
  <c r="V5" i="10"/>
  <c r="V6" i="10"/>
  <c r="V7" i="10"/>
  <c r="V8" i="10"/>
  <c r="V9" i="10"/>
  <c r="V10" i="10"/>
  <c r="V11" i="10"/>
  <c r="V4" i="10"/>
  <c r="W17" i="7"/>
  <c r="X17" i="7"/>
  <c r="Y17" i="7"/>
  <c r="Z17" i="7"/>
  <c r="AA17" i="7"/>
  <c r="W18" i="7"/>
  <c r="X18" i="7"/>
  <c r="Y18" i="7"/>
  <c r="Z18" i="7"/>
  <c r="AA18" i="7"/>
  <c r="V17" i="7"/>
  <c r="W4" i="7"/>
  <c r="X4" i="7"/>
  <c r="Y4" i="7"/>
  <c r="Z4" i="7"/>
  <c r="AA4" i="7"/>
  <c r="W5" i="7"/>
  <c r="X5" i="7"/>
  <c r="Y5" i="7"/>
  <c r="Z5" i="7"/>
  <c r="AA5" i="7"/>
  <c r="W6" i="7"/>
  <c r="X6" i="7"/>
  <c r="Y6" i="7"/>
  <c r="Z6" i="7"/>
  <c r="AA6" i="7"/>
  <c r="W7" i="7"/>
  <c r="X7" i="7"/>
  <c r="Y7" i="7"/>
  <c r="Z7" i="7"/>
  <c r="AA7" i="7"/>
  <c r="W8" i="7"/>
  <c r="X8" i="7"/>
  <c r="Y8" i="7"/>
  <c r="Z8" i="7"/>
  <c r="AA8" i="7"/>
  <c r="W9" i="7"/>
  <c r="X9" i="7"/>
  <c r="Y9" i="7"/>
  <c r="Z9" i="7"/>
  <c r="AA9" i="7"/>
  <c r="W10" i="7"/>
  <c r="X10" i="7"/>
  <c r="Y10" i="7"/>
  <c r="Z10" i="7"/>
  <c r="AA10" i="7"/>
  <c r="W11" i="7"/>
  <c r="X11" i="7"/>
  <c r="Y11" i="7"/>
  <c r="Z11" i="7"/>
  <c r="AA11" i="7"/>
  <c r="X12" i="7"/>
  <c r="Y12" i="7"/>
  <c r="Z12" i="7"/>
  <c r="AA12" i="7"/>
  <c r="V5" i="7"/>
  <c r="V6" i="7"/>
  <c r="V7" i="7"/>
  <c r="V8" i="7"/>
  <c r="V9" i="7"/>
  <c r="V10" i="7"/>
  <c r="V11" i="7"/>
  <c r="V4" i="7"/>
  <c r="U3" i="10"/>
  <c r="AA18" i="10"/>
  <c r="X19" i="10"/>
  <c r="W19" i="10"/>
  <c r="Z16" i="10"/>
  <c r="Y16" i="10"/>
  <c r="X16" i="10"/>
  <c r="W16" i="10"/>
  <c r="V16" i="10"/>
  <c r="U16" i="10"/>
  <c r="W18" i="9"/>
  <c r="X18" i="9"/>
  <c r="X20" i="9" s="1"/>
  <c r="Y18" i="9"/>
  <c r="Y20" i="9" s="1"/>
  <c r="Z18" i="9"/>
  <c r="Z20" i="9" s="1"/>
  <c r="V18" i="9"/>
  <c r="AA19" i="9"/>
  <c r="Z17" i="9"/>
  <c r="Y17" i="9"/>
  <c r="X17" i="9"/>
  <c r="W17" i="9"/>
  <c r="V17" i="9"/>
  <c r="U17" i="9"/>
  <c r="W17" i="4"/>
  <c r="W19" i="4" s="1"/>
  <c r="X17" i="4"/>
  <c r="X19" i="4" s="1"/>
  <c r="Y17" i="4"/>
  <c r="Y19" i="4" s="1"/>
  <c r="Z17" i="4"/>
  <c r="Z19" i="4" s="1"/>
  <c r="V17" i="4"/>
  <c r="W12" i="4"/>
  <c r="X12" i="4"/>
  <c r="Y12" i="4"/>
  <c r="Z12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V5" i="4"/>
  <c r="V6" i="4"/>
  <c r="V7" i="4"/>
  <c r="V8" i="4"/>
  <c r="V9" i="4"/>
  <c r="V10" i="4"/>
  <c r="V11" i="4"/>
  <c r="V4" i="4"/>
  <c r="W17" i="1"/>
  <c r="X17" i="1"/>
  <c r="Y17" i="1"/>
  <c r="Z17" i="1"/>
  <c r="Z19" i="1" s="1"/>
  <c r="V17" i="1"/>
  <c r="W12" i="1"/>
  <c r="X12" i="1"/>
  <c r="Y12" i="1"/>
  <c r="Z12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V5" i="1"/>
  <c r="V6" i="1"/>
  <c r="V7" i="1"/>
  <c r="V8" i="1"/>
  <c r="V9" i="1"/>
  <c r="V10" i="1"/>
  <c r="V11" i="1"/>
  <c r="V4" i="1"/>
  <c r="X19" i="3"/>
  <c r="Y16" i="7"/>
  <c r="Y12" i="8"/>
  <c r="Z12" i="8"/>
  <c r="AA12" i="8"/>
  <c r="X12" i="8"/>
  <c r="X19" i="8"/>
  <c r="Y19" i="8"/>
  <c r="Z19" i="8"/>
  <c r="AA19" i="8"/>
  <c r="AB18" i="8"/>
  <c r="AB17" i="8"/>
  <c r="X17" i="8"/>
  <c r="Y17" i="8"/>
  <c r="Z17" i="8"/>
  <c r="AA17" i="8"/>
  <c r="AB5" i="8"/>
  <c r="AB6" i="8"/>
  <c r="AB7" i="8"/>
  <c r="AB8" i="8"/>
  <c r="AB9" i="8"/>
  <c r="AB10" i="8"/>
  <c r="AB11" i="8"/>
  <c r="AB4" i="8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4" i="8"/>
  <c r="X16" i="8"/>
  <c r="Y16" i="8"/>
  <c r="Z16" i="8"/>
  <c r="AA16" i="8"/>
  <c r="AA18" i="4"/>
  <c r="W16" i="4"/>
  <c r="X16" i="4"/>
  <c r="Y16" i="4"/>
  <c r="Z16" i="4"/>
  <c r="Y16" i="1"/>
  <c r="Z16" i="1"/>
  <c r="W16" i="3"/>
  <c r="X16" i="3"/>
  <c r="Y16" i="3"/>
  <c r="Z16" i="3"/>
  <c r="AA9" i="10" l="1"/>
  <c r="AA10" i="10"/>
  <c r="AA13" i="10"/>
  <c r="W13" i="10"/>
  <c r="X13" i="10"/>
  <c r="AA8" i="10"/>
  <c r="Y13" i="10"/>
  <c r="AA7" i="10"/>
  <c r="Z13" i="10"/>
  <c r="AA6" i="10"/>
  <c r="AA12" i="10"/>
  <c r="AA5" i="10"/>
  <c r="AA11" i="10"/>
  <c r="V13" i="10"/>
  <c r="AA4" i="10"/>
  <c r="AA17" i="10"/>
  <c r="AA19" i="10"/>
  <c r="Z14" i="9"/>
  <c r="AA7" i="9"/>
  <c r="AA6" i="9"/>
  <c r="V14" i="9"/>
  <c r="AA13" i="9"/>
  <c r="AA5" i="9"/>
  <c r="AA11" i="9"/>
  <c r="X14" i="9"/>
  <c r="AA9" i="9"/>
  <c r="AA20" i="9"/>
  <c r="V20" i="9"/>
  <c r="W14" i="9"/>
  <c r="AA10" i="9"/>
  <c r="Y14" i="9"/>
  <c r="AA8" i="9"/>
  <c r="AA18" i="9"/>
  <c r="W20" i="9"/>
  <c r="AA4" i="9"/>
  <c r="AA14" i="9"/>
  <c r="AA7" i="4"/>
  <c r="AA11" i="3"/>
  <c r="Y13" i="3"/>
  <c r="AA8" i="3"/>
  <c r="AA10" i="3"/>
  <c r="X13" i="3"/>
  <c r="AA9" i="3"/>
  <c r="AA7" i="3"/>
  <c r="AA5" i="3"/>
  <c r="AA4" i="3"/>
  <c r="AA6" i="3"/>
  <c r="W13" i="3"/>
  <c r="AA11" i="1"/>
  <c r="AA5" i="1"/>
  <c r="AA10" i="1"/>
  <c r="AA7" i="1"/>
  <c r="AA6" i="1"/>
  <c r="AA9" i="1"/>
  <c r="AA8" i="1"/>
  <c r="Z13" i="1"/>
  <c r="AA12" i="3"/>
  <c r="AA12" i="1"/>
  <c r="Y13" i="1"/>
  <c r="X13" i="1"/>
  <c r="Z13" i="8"/>
  <c r="Y13" i="8"/>
  <c r="AA13" i="8"/>
  <c r="X13" i="8"/>
  <c r="AA10" i="4"/>
  <c r="AA6" i="4"/>
  <c r="W13" i="4"/>
  <c r="AA11" i="4"/>
  <c r="AA8" i="4"/>
  <c r="AA12" i="4"/>
  <c r="AA5" i="4"/>
  <c r="AA9" i="4"/>
  <c r="X13" i="4"/>
  <c r="Y13" i="4"/>
  <c r="Z19" i="7"/>
  <c r="AB12" i="7"/>
  <c r="Z16" i="7"/>
  <c r="V3" i="8"/>
  <c r="V16" i="8" s="1"/>
  <c r="W17" i="8"/>
  <c r="W16" i="8"/>
  <c r="AB12" i="8"/>
  <c r="W11" i="8"/>
  <c r="W10" i="8"/>
  <c r="W9" i="8"/>
  <c r="W8" i="8"/>
  <c r="W7" i="8"/>
  <c r="W6" i="8"/>
  <c r="W5" i="8"/>
  <c r="V19" i="4"/>
  <c r="AA4" i="4"/>
  <c r="W19" i="7"/>
  <c r="AB8" i="7"/>
  <c r="AB10" i="7"/>
  <c r="V16" i="4"/>
  <c r="X16" i="1"/>
  <c r="W16" i="1"/>
  <c r="V16" i="1"/>
  <c r="V16" i="3"/>
  <c r="W16" i="7"/>
  <c r="X16" i="7"/>
  <c r="AA16" i="7"/>
  <c r="V16" i="7"/>
  <c r="U16" i="7"/>
  <c r="U3" i="7"/>
  <c r="U16" i="4"/>
  <c r="X18" i="1"/>
  <c r="W18" i="1"/>
  <c r="U16" i="1"/>
  <c r="Y18" i="3"/>
  <c r="Y19" i="3" s="1"/>
  <c r="Z18" i="3"/>
  <c r="Z19" i="3" s="1"/>
  <c r="U16" i="3"/>
  <c r="U3" i="4"/>
  <c r="U3" i="1"/>
  <c r="U3" i="3"/>
  <c r="AA21" i="10" l="1"/>
  <c r="AA22" i="9"/>
  <c r="AB18" i="7"/>
  <c r="AB9" i="7"/>
  <c r="Z13" i="7"/>
  <c r="AA13" i="7"/>
  <c r="AB7" i="7"/>
  <c r="W13" i="7"/>
  <c r="AB5" i="7"/>
  <c r="AB6" i="7"/>
  <c r="AA19" i="7"/>
  <c r="X13" i="7"/>
  <c r="AB11" i="7"/>
  <c r="AB17" i="7"/>
  <c r="W13" i="8"/>
  <c r="Z13" i="4"/>
  <c r="AA13" i="1"/>
  <c r="AA4" i="1"/>
  <c r="AA17" i="1"/>
  <c r="AA18" i="3"/>
  <c r="V19" i="3"/>
  <c r="AA19" i="3"/>
  <c r="AA17" i="3"/>
  <c r="V19" i="7"/>
  <c r="AB4" i="7"/>
  <c r="AB13" i="8"/>
  <c r="AB21" i="8" s="1"/>
  <c r="AB19" i="8"/>
  <c r="W19" i="8"/>
  <c r="AB13" i="7"/>
  <c r="X19" i="7"/>
  <c r="AA17" i="4"/>
  <c r="V13" i="7"/>
  <c r="AB19" i="7"/>
  <c r="W19" i="1"/>
  <c r="X19" i="1"/>
  <c r="W13" i="1"/>
  <c r="Y18" i="1"/>
  <c r="AA18" i="1" s="1"/>
  <c r="V13" i="4"/>
  <c r="V19" i="1"/>
  <c r="V13" i="1"/>
  <c r="V13" i="3"/>
  <c r="Z13" i="3"/>
  <c r="AA13" i="3"/>
  <c r="AA13" i="4"/>
  <c r="AB21" i="7" l="1"/>
  <c r="AA19" i="1"/>
  <c r="Y19" i="1"/>
  <c r="AA21" i="1"/>
  <c r="AA22" i="3"/>
  <c r="AA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Stanley Morrice</author>
  </authors>
  <commentList>
    <comment ref="V12" authorId="0" shapeId="0" xr:uid="{8F46752E-3259-4C53-8E04-624E08ED1B3E}">
      <text>
        <r>
          <rPr>
            <b/>
            <sz val="9"/>
            <color indexed="81"/>
            <rFont val="Tahoma"/>
            <family val="2"/>
          </rPr>
          <t>Stanley Morrice:</t>
        </r>
        <r>
          <rPr>
            <sz val="9"/>
            <color indexed="81"/>
            <rFont val="Tahoma"/>
            <family val="2"/>
          </rPr>
          <t xml:space="preserve">
Included 48-hour hearing and in custody arraignments.</t>
        </r>
      </text>
    </comment>
  </commentList>
</comments>
</file>

<file path=xl/sharedStrings.xml><?xml version="1.0" encoding="utf-8"?>
<sst xmlns="http://schemas.openxmlformats.org/spreadsheetml/2006/main" count="2020" uniqueCount="184">
  <si>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</si>
  <si>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</si>
  <si>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</si>
  <si>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</si>
  <si>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</si>
  <si>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</si>
  <si>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</si>
  <si>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</si>
  <si>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</si>
  <si>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</si>
  <si>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</si>
  <si>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</si>
  <si>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</si>
  <si>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</si>
  <si>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</si>
  <si>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Attorney</t>
  </si>
  <si>
    <t>Douglas</t>
  </si>
  <si>
    <t>Cat. A (non-capital) felonies and cat. B felonies (max. &gt; 10 years)</t>
  </si>
  <si>
    <t xml:space="preserve">Cat. B Felonies (max. </t>
  </si>
  <si>
    <t>Civil</t>
  </si>
  <si>
    <t>Juvenile (delinquency, supervision, &amp; appeals)</t>
  </si>
  <si>
    <t>Misdemeanor (all other &amp; appeals)</t>
  </si>
  <si>
    <t>Misdemeanor (DUI &amp; DV)</t>
  </si>
  <si>
    <t>Juvenile (probation/parole violations)</t>
  </si>
  <si>
    <t>Investigator</t>
  </si>
  <si>
    <t>Expert</t>
  </si>
  <si>
    <t>Probation/Parole Violation</t>
  </si>
  <si>
    <t>Appeals (Felony &amp; GM)</t>
  </si>
  <si>
    <t>Indigent Defense Workload</t>
  </si>
  <si>
    <t>Private Workload</t>
  </si>
  <si>
    <t>Total Time Spent</t>
  </si>
  <si>
    <t>Non-Indigent Defense Workload</t>
  </si>
  <si>
    <t>Law at Ence Law, LTD</t>
  </si>
  <si>
    <t>Filter Law, Chtd.</t>
  </si>
  <si>
    <t>Brown Law Offices</t>
  </si>
  <si>
    <t>Travel (Attorney)</t>
  </si>
  <si>
    <t>1 F/T Attorney, 1 Legal Assistant</t>
  </si>
  <si>
    <t>Law Offices of Maximilian A. Stovall</t>
  </si>
  <si>
    <t>Full Name (Last, First)</t>
  </si>
  <si>
    <t>Case Title</t>
  </si>
  <si>
    <t>Cause Number</t>
  </si>
  <si>
    <t>Case Status</t>
  </si>
  <si>
    <t>Douglas - Law Office of Mary Brown is permitted to work private cases.</t>
  </si>
  <si>
    <t>Douglas - Law Office of Max Stovall are permitted to work private cases.</t>
  </si>
  <si>
    <t>Staff</t>
  </si>
  <si>
    <t>Private Workload *</t>
  </si>
  <si>
    <t>* Douglas - Law Office of Matthew Ence are permitted to work private cases.</t>
  </si>
  <si>
    <t>Clouser Hempen Wasick Law Group</t>
  </si>
  <si>
    <t>1 F/T Attorney</t>
  </si>
  <si>
    <t>*</t>
  </si>
  <si>
    <t>* Douglas - Law Office of John Clouser are permitted to work private cases.</t>
  </si>
  <si>
    <t>Specialty Court/Arraignments/48 Hour Hearings</t>
  </si>
  <si>
    <t>Docket Number</t>
  </si>
  <si>
    <t>Travel (Investigator)</t>
  </si>
  <si>
    <t>Law Office of Matt Stermitz</t>
  </si>
  <si>
    <t>Nevada Conflict Attorney</t>
  </si>
  <si>
    <t>1 F/T Attorney, 1 F/T Legal Assistant</t>
  </si>
  <si>
    <t>2 F/T Attorneys, 1 P/T Legal Assistant</t>
  </si>
  <si>
    <t>Marc Picker Law</t>
  </si>
  <si>
    <t>1 F/T Attorney, 1 F/T Paralegal</t>
  </si>
  <si>
    <t>Douglas - Law Office of Brian Filter are permitted to work private cases.</t>
  </si>
  <si>
    <t>1 F/T Attorney, 1 Legal Assistant 3/4 time,</t>
  </si>
  <si>
    <t>Douglas Time: Fiscal Year 25, Quarter 4</t>
  </si>
  <si>
    <t>* No private work time reported.</t>
  </si>
  <si>
    <t>* Douglas - Nevada Conflcit Attorneys Private Workload hours not collected.</t>
  </si>
  <si>
    <t>24-0116895</t>
  </si>
  <si>
    <t>Ence, Matthew</t>
  </si>
  <si>
    <t>County</t>
  </si>
  <si>
    <t>2024-CRE-00902</t>
  </si>
  <si>
    <t>Open</t>
  </si>
  <si>
    <t>24-0116356</t>
  </si>
  <si>
    <t>2024-CRE-00733</t>
  </si>
  <si>
    <t>25-0126866</t>
  </si>
  <si>
    <t>2025-CRE-00491</t>
  </si>
  <si>
    <t>25-0124127</t>
  </si>
  <si>
    <t>2025-CRT-00136</t>
  </si>
  <si>
    <t>25-0123386</t>
  </si>
  <si>
    <t>2025-CRE-00266</t>
  </si>
  <si>
    <t>25-0125334</t>
  </si>
  <si>
    <t>2025-CRE-00400</t>
  </si>
  <si>
    <t>2025-PCE-00342</t>
  </si>
  <si>
    <t>25-0126567</t>
  </si>
  <si>
    <t>2025-CRT-00228</t>
  </si>
  <si>
    <t>25-0126167</t>
  </si>
  <si>
    <t>2018-TRT-01794</t>
  </si>
  <si>
    <t>25-0127446</t>
  </si>
  <si>
    <t>25-0127469</t>
  </si>
  <si>
    <t>2024-CRE-00375</t>
  </si>
  <si>
    <t>25-0117118</t>
  </si>
  <si>
    <t>Death Penalty</t>
  </si>
  <si>
    <t>Stermitz, Matt</t>
  </si>
  <si>
    <t>2024-CRE-00891</t>
  </si>
  <si>
    <t>25-0117831</t>
  </si>
  <si>
    <t>2025-CRE-00049</t>
  </si>
  <si>
    <t>24-0116897</t>
  </si>
  <si>
    <t>2024-CRE-00901</t>
  </si>
  <si>
    <t>25-0117358</t>
  </si>
  <si>
    <t>2025-CRT-00008</t>
  </si>
  <si>
    <t>25-0125992</t>
  </si>
  <si>
    <t>2025-CRE-00421</t>
  </si>
  <si>
    <t>25-0118902</t>
  </si>
  <si>
    <t>2025-CRE-00172</t>
  </si>
  <si>
    <t>25-0125340</t>
  </si>
  <si>
    <t>2025-CRE-00380</t>
  </si>
  <si>
    <t>25-0119415</t>
  </si>
  <si>
    <t>2025-CRE-00230</t>
  </si>
  <si>
    <t>24-0114579</t>
  </si>
  <si>
    <t>2024-CRE-00724</t>
  </si>
  <si>
    <t>25-0125110</t>
  </si>
  <si>
    <t>2025-CRE-00349</t>
  </si>
  <si>
    <t>25-0119462</t>
  </si>
  <si>
    <t>2025-JV-00015</t>
  </si>
  <si>
    <t>25-0117623</t>
  </si>
  <si>
    <t>25-0124727</t>
  </si>
  <si>
    <t>2025-CRT-00169</t>
  </si>
  <si>
    <t>22-0013814</t>
  </si>
  <si>
    <t>25-0117466</t>
  </si>
  <si>
    <t>2024-CRT-00439</t>
  </si>
  <si>
    <t>25-0118263</t>
  </si>
  <si>
    <t>2025-CRE-00110</t>
  </si>
  <si>
    <t>25-0126575</t>
  </si>
  <si>
    <t>2025-CRE-00448</t>
  </si>
  <si>
    <t>25-0125357</t>
  </si>
  <si>
    <t>2025-CRE-00392</t>
  </si>
  <si>
    <t>Closed</t>
  </si>
  <si>
    <t>Plead Guilty/No Contest</t>
  </si>
  <si>
    <t>25-0126161</t>
  </si>
  <si>
    <t>2025-JV-00032</t>
  </si>
  <si>
    <t>25-0125359</t>
  </si>
  <si>
    <t>2025-CRE-00387</t>
  </si>
  <si>
    <t>25-0124714</t>
  </si>
  <si>
    <t>25-0126561</t>
  </si>
  <si>
    <t>2022-CRE-00082</t>
  </si>
  <si>
    <t>25-0126662</t>
  </si>
  <si>
    <t>2025-CRT-00233</t>
  </si>
  <si>
    <t>25-0127617</t>
  </si>
  <si>
    <t>2025-CRE-00550</t>
  </si>
  <si>
    <t>25-0126853</t>
  </si>
  <si>
    <t>2025-CRT-00210</t>
  </si>
  <si>
    <t>25-0126159</t>
  </si>
  <si>
    <t>2025-CRT-00184</t>
  </si>
  <si>
    <t>25-0124717</t>
  </si>
  <si>
    <t>2025-CRT-00161</t>
  </si>
  <si>
    <t>FTA Bench Warrant</t>
  </si>
  <si>
    <t>25-0127452</t>
  </si>
  <si>
    <t>2025-CRT-00254</t>
  </si>
  <si>
    <t>25-0127462</t>
  </si>
  <si>
    <t>2025-CRT-00264</t>
  </si>
  <si>
    <t>23-0096759</t>
  </si>
  <si>
    <t>2023cr0254</t>
  </si>
  <si>
    <t>25-0127454</t>
  </si>
  <si>
    <t>2025-CRT-00262</t>
  </si>
  <si>
    <t>25-0126857</t>
  </si>
  <si>
    <t>2025-CRE-00484</t>
  </si>
  <si>
    <t>25-0127622</t>
  </si>
  <si>
    <t>2025-CRE-00543</t>
  </si>
  <si>
    <t xml:space="preserve"> Douglas - Law Office of Matt Stermitz</t>
  </si>
  <si>
    <t>24-0108621</t>
  </si>
  <si>
    <t>Picker, Marc</t>
  </si>
  <si>
    <t>2024-CRE-00368</t>
  </si>
  <si>
    <t>25-0125997</t>
  </si>
  <si>
    <t>2024-CRE-00890</t>
  </si>
  <si>
    <t>24-0107969</t>
  </si>
  <si>
    <t>2024-CRE-00274</t>
  </si>
  <si>
    <t>Nevada Appointed Conflict Attorneys</t>
  </si>
  <si>
    <t>25-0124435</t>
  </si>
  <si>
    <t>McPhee, Ryan</t>
  </si>
  <si>
    <t>2025-CRT-00138</t>
  </si>
  <si>
    <t>25-0118900</t>
  </si>
  <si>
    <t>2025-CRE-00146</t>
  </si>
  <si>
    <t>24-0111145</t>
  </si>
  <si>
    <t>2024-CRE-00585</t>
  </si>
  <si>
    <t>25-0126681</t>
  </si>
  <si>
    <t>Gorman, Lauren</t>
  </si>
  <si>
    <t>2025-CRE-00482</t>
  </si>
  <si>
    <t>25-0125991</t>
  </si>
  <si>
    <t>2025-CRE-00413</t>
  </si>
  <si>
    <t>25-0127191</t>
  </si>
  <si>
    <t>Figueroa, Samuel</t>
  </si>
  <si>
    <t>2025-CRE-00444</t>
  </si>
  <si>
    <t>25-0127189</t>
  </si>
  <si>
    <t>2025-CRE-00503</t>
  </si>
  <si>
    <t>25-0127190</t>
  </si>
  <si>
    <t>2025-CRE-00501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</si>
</sst>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2" borderId="0" applyNumberFormat="0" applyBorder="0" applyAlignment="0" applyProtection="0"/>
  </cellStyleXfs>
  <cellXfs count="84">
    <xf numFmtId="0" fontId="0" fillId="0" borderId="0" xfId="0"/>
    <xf numFmtId="0" fontId="0" fillId="0" borderId="1" xfId="0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26" xfId="0" applyNumberFormat="1" applyBorder="1"/>
    <xf numFmtId="164" fontId="0" fillId="0" borderId="17" xfId="0" applyNumberFormat="1" applyBorder="1"/>
    <xf numFmtId="164" fontId="0" fillId="0" borderId="0" xfId="0" applyNumberFormat="1"/>
    <xf numFmtId="164" fontId="5" fillId="2" borderId="12" xfId="2" applyNumberFormat="1" applyFont="1" applyBorder="1"/>
    <xf numFmtId="164" fontId="5" fillId="2" borderId="13" xfId="2" applyNumberFormat="1" applyFont="1" applyBorder="1"/>
    <xf numFmtId="164" fontId="5" fillId="2" borderId="16" xfId="2" applyNumberFormat="1" applyFont="1" applyBorder="1"/>
    <xf numFmtId="164" fontId="5" fillId="2" borderId="20" xfId="2" applyNumberFormat="1" applyFont="1" applyBorder="1"/>
    <xf numFmtId="164" fontId="5" fillId="2" borderId="28" xfId="2" applyNumberFormat="1" applyFont="1" applyBorder="1"/>
    <xf numFmtId="164" fontId="5" fillId="2" borderId="21" xfId="2" applyNumberFormat="1" applyFont="1" applyBorder="1"/>
    <xf numFmtId="164" fontId="5" fillId="2" borderId="22" xfId="2" applyNumberFormat="1" applyFont="1" applyBorder="1"/>
    <xf numFmtId="164" fontId="5" fillId="0" borderId="0" xfId="2" applyNumberFormat="1" applyFont="1" applyFill="1" applyBorder="1"/>
    <xf numFmtId="164" fontId="0" fillId="3" borderId="0" xfId="0" applyNumberFormat="1" applyFill="1"/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164" fontId="2" fillId="0" borderId="1" xfId="1" applyNumberFormat="1" applyBorder="1" applyAlignment="1">
      <alignment wrapText="1"/>
    </xf>
    <xf numFmtId="164" fontId="2" fillId="0" borderId="0" xfId="1" applyNumberFormat="1" applyAlignment="1">
      <alignment wrapText="1"/>
    </xf>
    <xf numFmtId="164" fontId="3" fillId="0" borderId="7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0" xfId="1" applyNumberFormat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29" xfId="0" applyNumberFormat="1" applyFont="1" applyBorder="1"/>
    <xf numFmtId="164" fontId="0" fillId="0" borderId="11" xfId="0" applyNumberFormat="1" applyBorder="1"/>
    <xf numFmtId="164" fontId="5" fillId="2" borderId="3" xfId="2" applyNumberFormat="1" applyFont="1" applyBorder="1"/>
    <xf numFmtId="164" fontId="5" fillId="2" borderId="5" xfId="2" applyNumberFormat="1" applyFont="1" applyBorder="1"/>
    <xf numFmtId="164" fontId="5" fillId="2" borderId="27" xfId="2" applyNumberFormat="1" applyFont="1" applyBorder="1"/>
    <xf numFmtId="164" fontId="3" fillId="0" borderId="11" xfId="0" applyNumberFormat="1" applyFont="1" applyBorder="1"/>
    <xf numFmtId="164" fontId="2" fillId="0" borderId="0" xfId="0" applyNumberFormat="1" applyFont="1"/>
    <xf numFmtId="164" fontId="5" fillId="2" borderId="17" xfId="2" applyNumberFormat="1" applyFont="1" applyBorder="1"/>
    <xf numFmtId="164" fontId="5" fillId="2" borderId="14" xfId="2" applyNumberFormat="1" applyFont="1" applyBorder="1" applyAlignment="1">
      <alignment horizontal="right"/>
    </xf>
    <xf numFmtId="164" fontId="5" fillId="2" borderId="15" xfId="2" applyNumberFormat="1" applyFont="1" applyBorder="1" applyAlignment="1">
      <alignment horizontal="right"/>
    </xf>
    <xf numFmtId="164" fontId="5" fillId="2" borderId="17" xfId="2" applyNumberFormat="1" applyFont="1" applyBorder="1" applyAlignment="1">
      <alignment horizontal="right"/>
    </xf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3" fillId="0" borderId="30" xfId="0" applyNumberFormat="1" applyFont="1" applyBorder="1"/>
    <xf numFmtId="164" fontId="3" fillId="0" borderId="9" xfId="0" applyNumberFormat="1" applyFont="1" applyBorder="1"/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12" xfId="2" applyNumberFormat="1" applyFont="1" applyFill="1" applyBorder="1"/>
    <xf numFmtId="164" fontId="5" fillId="0" borderId="13" xfId="2" applyNumberFormat="1" applyFont="1" applyFill="1" applyBorder="1"/>
    <xf numFmtId="164" fontId="5" fillId="0" borderId="18" xfId="2" applyNumberFormat="1" applyFont="1" applyFill="1" applyBorder="1"/>
    <xf numFmtId="164" fontId="5" fillId="0" borderId="19" xfId="2" applyNumberFormat="1" applyFont="1" applyFill="1" applyBorder="1"/>
    <xf numFmtId="164" fontId="3" fillId="0" borderId="8" xfId="0" applyNumberFormat="1" applyFont="1" applyBorder="1" applyAlignment="1">
      <alignment horizontal="center" vertical="center"/>
    </xf>
    <xf numFmtId="164" fontId="5" fillId="2" borderId="9" xfId="2" applyNumberFormat="1" applyFont="1" applyBorder="1"/>
    <xf numFmtId="164" fontId="5" fillId="2" borderId="10" xfId="2" applyNumberFormat="1" applyFont="1" applyBorder="1"/>
    <xf numFmtId="164" fontId="3" fillId="0" borderId="7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/>
    <xf numFmtId="0" fontId="3" fillId="0" borderId="4" xfId="0" applyFont="1" applyBorder="1"/>
    <xf numFmtId="164" fontId="5" fillId="0" borderId="15" xfId="2" applyNumberFormat="1" applyFont="1" applyFill="1" applyBorder="1"/>
    <xf numFmtId="164" fontId="5" fillId="0" borderId="0" xfId="0" applyNumberFormat="1" applyFont="1"/>
    <xf numFmtId="164" fontId="7" fillId="0" borderId="11" xfId="0" applyNumberFormat="1" applyFont="1" applyBorder="1"/>
    <xf numFmtId="164" fontId="5" fillId="0" borderId="11" xfId="0" applyNumberFormat="1" applyFont="1" applyBorder="1"/>
    <xf numFmtId="164" fontId="5" fillId="0" borderId="14" xfId="2" applyNumberFormat="1" applyFont="1" applyFill="1" applyBorder="1"/>
    <xf numFmtId="14" fontId="0" fillId="0" borderId="1" xfId="0" applyNumberFormat="1" applyBorder="1" applyAlignment="1">
      <alignment wrapText="1"/>
    </xf>
    <xf numFmtId="14" fontId="5" fillId="0" borderId="0" xfId="0" applyNumberFormat="1" applyFont="1"/>
    <xf numFmtId="14" fontId="2" fillId="0" borderId="1" xfId="1" applyNumberFormat="1" applyBorder="1" applyAlignment="1">
      <alignment wrapText="1"/>
    </xf>
    <xf numFmtId="14" fontId="2" fillId="0" borderId="0" xfId="1" applyNumberFormat="1"/>
    <xf numFmtId="164" fontId="5" fillId="2" borderId="18" xfId="2" applyNumberFormat="1" applyFont="1" applyBorder="1"/>
    <xf numFmtId="164" fontId="5" fillId="2" borderId="19" xfId="2" applyNumberFormat="1" applyFont="1" applyBorder="1"/>
    <xf numFmtId="0" fontId="6" fillId="0" borderId="0" xfId="0" applyFont="1"/>
    <xf numFmtId="164" fontId="5" fillId="2" borderId="20" xfId="2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6" xfId="0" applyNumberFormat="1" applyBorder="1"/>
    <xf numFmtId="0" fontId="1" fillId="0" borderId="0" xfId="0" applyFont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0" borderId="6" xfId="0" applyNumberFormat="1" applyFont="1" applyBorder="1"/>
  </cellXfs>
  <cellStyles count="3">
    <cellStyle name="Neutral" xfId="2" builtinId="28"/>
    <cellStyle name="Normal" xfId="0" builtinId="0"/>
    <cellStyle name="Normal 2" xfId="1" xr:uid="{96CF1A42-D2C4-48BD-8B7F-3E8135BBF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FB2B-9183-4057-8295-497F13369134}">
  <sheetPr>
    <pageSetUpPr fitToPage="1"/>
  </sheetPr>
  <dimension ref="A1:AB746"/>
  <sheetViews>
    <sheetView topLeftCell="R6" workbookViewId="0">
      <selection activeCell="V19" sqref="V19"/>
    </sheetView>
  </sheetViews>
  <sheetFormatPr defaultColWidth="9.109375" defaultRowHeight="14.4" x14ac:dyDescent="0.3"/>
  <cols>
    <col min="1" max="1" width="10.5546875" style="2" customWidth="1"/>
    <col min="2" max="20" width="9.109375" style="14"/>
    <col min="21" max="21" width="59.109375" style="14" bestFit="1" customWidth="1"/>
    <col min="22" max="24" width="12.44140625" style="14" customWidth="1"/>
    <col min="25" max="25" width="14.33203125" style="14" customWidth="1"/>
    <col min="26" max="26" width="12.44140625" style="14" customWidth="1"/>
    <col min="27" max="16384" width="9.109375" style="14"/>
  </cols>
  <sheetData>
    <row r="1" spans="1:28" ht="25.2" customHeight="1" x14ac:dyDescent="0.5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7"/>
      <c r="Q1" s="27"/>
      <c r="R1" s="27"/>
      <c r="S1" s="27"/>
    </row>
    <row r="2" spans="1:28" ht="15" thickBot="1" x14ac:dyDescent="0.35">
      <c r="V2" s="76" t="s">
        <v>28</v>
      </c>
      <c r="W2" s="77"/>
      <c r="X2" s="77"/>
      <c r="Y2" s="50"/>
      <c r="Z2" s="51"/>
    </row>
    <row r="3" spans="1:28" ht="60.75" customHeight="1" thickBot="1" x14ac:dyDescent="0.35">
      <c r="A3" s="67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6</v>
      </c>
      <c r="G3" s="46" t="s">
        <v>7</v>
      </c>
      <c r="H3" s="46" t="s">
        <v>8</v>
      </c>
      <c r="I3" s="46" t="s">
        <v>39</v>
      </c>
      <c r="J3" s="46" t="s">
        <v>40</v>
      </c>
      <c r="K3" s="46" t="s">
        <v>52</v>
      </c>
      <c r="L3" s="46" t="s">
        <v>9</v>
      </c>
      <c r="M3" s="46" t="s">
        <v>10</v>
      </c>
      <c r="N3" s="46" t="s">
        <v>11</v>
      </c>
      <c r="O3" s="46" t="s">
        <v>12</v>
      </c>
      <c r="P3" s="47" t="s">
        <v>13</v>
      </c>
      <c r="Q3" s="47" t="s">
        <v>14</v>
      </c>
      <c r="R3" s="47" t="s">
        <v>41</v>
      </c>
      <c r="S3" s="47"/>
      <c r="U3" s="30" t="str">
        <f>B4</f>
        <v>Brown Law Offices</v>
      </c>
      <c r="V3" s="31" t="s">
        <v>15</v>
      </c>
      <c r="W3" s="31" t="s">
        <v>35</v>
      </c>
      <c r="X3" s="31" t="s">
        <v>24</v>
      </c>
      <c r="Y3" s="31" t="s">
        <v>53</v>
      </c>
      <c r="Z3" s="31" t="s">
        <v>25</v>
      </c>
      <c r="AA3" s="31" t="s">
        <v>44</v>
      </c>
    </row>
    <row r="4" spans="1:28" x14ac:dyDescent="0.3">
      <c r="B4" s="14" t="s">
        <v>34</v>
      </c>
      <c r="U4" s="33" t="s">
        <v>27</v>
      </c>
      <c r="V4" s="52">
        <f>SUMIFS($L$4:$L$418,$E$4:$E$418,$U4,$G$4:$G$418,V$3)</f>
        <v>0</v>
      </c>
      <c r="W4" s="53">
        <f t="shared" ref="W4:AA4" si="0">SUMIFS($L$4:$L$418,$E$4:$E$418,$U4,$G$4:$G$418,W$3)</f>
        <v>0</v>
      </c>
      <c r="X4" s="53">
        <f t="shared" si="0"/>
        <v>0</v>
      </c>
      <c r="Y4" s="53">
        <f t="shared" si="0"/>
        <v>0</v>
      </c>
      <c r="Z4" s="53">
        <f t="shared" si="0"/>
        <v>0</v>
      </c>
      <c r="AA4" s="53">
        <f t="shared" si="0"/>
        <v>0</v>
      </c>
      <c r="AB4" s="22">
        <f t="shared" ref="AB4:AB12" si="1">SUM(V4:AA4)</f>
        <v>0</v>
      </c>
    </row>
    <row r="5" spans="1:28" x14ac:dyDescent="0.3">
      <c r="U5" s="34" t="s">
        <v>17</v>
      </c>
      <c r="V5" s="54">
        <f t="shared" ref="V5:AA12" si="2">SUMIFS($L$4:$L$418,$E$4:$E$418,$U5,$G$4:$G$418,V$3)</f>
        <v>0</v>
      </c>
      <c r="W5" s="55">
        <f t="shared" si="2"/>
        <v>0</v>
      </c>
      <c r="X5" s="55">
        <f t="shared" si="2"/>
        <v>0</v>
      </c>
      <c r="Y5" s="55">
        <f t="shared" si="2"/>
        <v>0</v>
      </c>
      <c r="Z5" s="55">
        <f t="shared" si="2"/>
        <v>0</v>
      </c>
      <c r="AA5" s="55">
        <f t="shared" si="2"/>
        <v>0</v>
      </c>
      <c r="AB5" s="22">
        <f t="shared" si="1"/>
        <v>0</v>
      </c>
    </row>
    <row r="6" spans="1:28" x14ac:dyDescent="0.3">
      <c r="U6" s="34" t="s">
        <v>18</v>
      </c>
      <c r="V6" s="54">
        <f t="shared" si="2"/>
        <v>0</v>
      </c>
      <c r="W6" s="55">
        <f t="shared" si="2"/>
        <v>0</v>
      </c>
      <c r="X6" s="55">
        <f t="shared" si="2"/>
        <v>0</v>
      </c>
      <c r="Y6" s="55">
        <f t="shared" si="2"/>
        <v>0</v>
      </c>
      <c r="Z6" s="55">
        <f t="shared" si="2"/>
        <v>0</v>
      </c>
      <c r="AA6" s="55">
        <f t="shared" si="2"/>
        <v>0</v>
      </c>
      <c r="AB6" s="22">
        <f t="shared" si="1"/>
        <v>0</v>
      </c>
    </row>
    <row r="7" spans="1:28" x14ac:dyDescent="0.3">
      <c r="U7" s="34" t="s">
        <v>21</v>
      </c>
      <c r="V7" s="54">
        <f t="shared" si="2"/>
        <v>0</v>
      </c>
      <c r="W7" s="55">
        <f t="shared" si="2"/>
        <v>0</v>
      </c>
      <c r="X7" s="55">
        <f t="shared" si="2"/>
        <v>0</v>
      </c>
      <c r="Y7" s="55">
        <f t="shared" si="2"/>
        <v>0</v>
      </c>
      <c r="Z7" s="55">
        <f t="shared" si="2"/>
        <v>0</v>
      </c>
      <c r="AA7" s="55">
        <f t="shared" si="2"/>
        <v>0</v>
      </c>
      <c r="AB7" s="22">
        <f t="shared" si="1"/>
        <v>0</v>
      </c>
    </row>
    <row r="8" spans="1:28" x14ac:dyDescent="0.3">
      <c r="U8" s="34" t="s">
        <v>22</v>
      </c>
      <c r="V8" s="54">
        <f t="shared" si="2"/>
        <v>0</v>
      </c>
      <c r="W8" s="55">
        <f t="shared" si="2"/>
        <v>0</v>
      </c>
      <c r="X8" s="55">
        <f t="shared" si="2"/>
        <v>0</v>
      </c>
      <c r="Y8" s="55">
        <f t="shared" si="2"/>
        <v>0</v>
      </c>
      <c r="Z8" s="55">
        <f t="shared" si="2"/>
        <v>0</v>
      </c>
      <c r="AA8" s="55">
        <f t="shared" si="2"/>
        <v>0</v>
      </c>
      <c r="AB8" s="22">
        <f t="shared" si="1"/>
        <v>0</v>
      </c>
    </row>
    <row r="9" spans="1:28" x14ac:dyDescent="0.3">
      <c r="U9" s="34" t="s">
        <v>20</v>
      </c>
      <c r="V9" s="54">
        <f t="shared" si="2"/>
        <v>0</v>
      </c>
      <c r="W9" s="55">
        <f t="shared" si="2"/>
        <v>0</v>
      </c>
      <c r="X9" s="55">
        <f t="shared" si="2"/>
        <v>0</v>
      </c>
      <c r="Y9" s="55">
        <f t="shared" si="2"/>
        <v>0</v>
      </c>
      <c r="Z9" s="55">
        <f t="shared" si="2"/>
        <v>0</v>
      </c>
      <c r="AA9" s="55">
        <f t="shared" si="2"/>
        <v>0</v>
      </c>
      <c r="AB9" s="22">
        <f t="shared" si="1"/>
        <v>0</v>
      </c>
    </row>
    <row r="10" spans="1:28" x14ac:dyDescent="0.3">
      <c r="U10" s="34" t="s">
        <v>23</v>
      </c>
      <c r="V10" s="54">
        <f t="shared" si="2"/>
        <v>0</v>
      </c>
      <c r="W10" s="55">
        <f t="shared" si="2"/>
        <v>0</v>
      </c>
      <c r="X10" s="55">
        <f t="shared" si="2"/>
        <v>0</v>
      </c>
      <c r="Y10" s="55">
        <f t="shared" si="2"/>
        <v>0</v>
      </c>
      <c r="Z10" s="55">
        <f t="shared" si="2"/>
        <v>0</v>
      </c>
      <c r="AA10" s="55">
        <f t="shared" si="2"/>
        <v>0</v>
      </c>
      <c r="AB10" s="22">
        <f t="shared" si="1"/>
        <v>0</v>
      </c>
    </row>
    <row r="11" spans="1:28" x14ac:dyDescent="0.3">
      <c r="U11" s="34" t="s">
        <v>26</v>
      </c>
      <c r="V11" s="54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  <c r="Z11" s="55">
        <f t="shared" si="2"/>
        <v>0</v>
      </c>
      <c r="AA11" s="55">
        <f t="shared" si="2"/>
        <v>0</v>
      </c>
      <c r="AB11" s="22">
        <f t="shared" si="1"/>
        <v>0</v>
      </c>
    </row>
    <row r="12" spans="1:28" ht="15" thickBot="1" x14ac:dyDescent="0.35">
      <c r="U12" s="34" t="s">
        <v>51</v>
      </c>
      <c r="V12" s="66">
        <f>SUMIFS($L$4:$L$418,$E$4:$E$418,"Specialty Court",$G$4:$G$418,V$3)</f>
        <v>0</v>
      </c>
      <c r="W12" s="62">
        <f>SUMIFS($L$4:$L$418,$E$4:$E$418,"Specialty Court",$G$4:$G$418,W$3)</f>
        <v>0</v>
      </c>
      <c r="X12" s="62">
        <f t="shared" si="2"/>
        <v>0</v>
      </c>
      <c r="Y12" s="62">
        <f t="shared" si="2"/>
        <v>0</v>
      </c>
      <c r="Z12" s="62">
        <f t="shared" si="2"/>
        <v>0</v>
      </c>
      <c r="AA12" s="62">
        <f t="shared" si="2"/>
        <v>0</v>
      </c>
      <c r="AB12" s="22">
        <f t="shared" si="1"/>
        <v>0</v>
      </c>
    </row>
    <row r="13" spans="1:28" s="63" customFormat="1" x14ac:dyDescent="0.3">
      <c r="A13" s="68"/>
      <c r="U13" s="64" t="s">
        <v>30</v>
      </c>
      <c r="V13" s="65">
        <f>SUM(V4:V12)</f>
        <v>0</v>
      </c>
      <c r="W13" s="65">
        <f t="shared" ref="W13:AA13" si="3">SUM(W4:W12)</f>
        <v>0</v>
      </c>
      <c r="X13" s="65">
        <f t="shared" si="3"/>
        <v>0</v>
      </c>
      <c r="Y13" s="65"/>
      <c r="Z13" s="65">
        <f t="shared" si="3"/>
        <v>0</v>
      </c>
      <c r="AA13" s="65">
        <f t="shared" si="3"/>
        <v>0</v>
      </c>
      <c r="AB13" s="63">
        <f>SUM(V4:AA12)</f>
        <v>0</v>
      </c>
    </row>
    <row r="15" spans="1:28" ht="15" thickBot="1" x14ac:dyDescent="0.35">
      <c r="V15" s="78" t="s">
        <v>31</v>
      </c>
      <c r="W15" s="79"/>
      <c r="X15" s="79"/>
      <c r="Y15" s="50"/>
      <c r="Z15" s="50"/>
    </row>
    <row r="16" spans="1:28" ht="30.75" customHeight="1" thickBot="1" x14ac:dyDescent="0.35">
      <c r="U16" s="56">
        <f>B19</f>
        <v>0</v>
      </c>
      <c r="V16" s="24" t="str">
        <f t="shared" ref="V16:AA16" si="4">V3</f>
        <v>Attorney</v>
      </c>
      <c r="W16" s="25" t="str">
        <f t="shared" si="4"/>
        <v>Travel (Attorney)</v>
      </c>
      <c r="X16" s="25" t="str">
        <f t="shared" si="4"/>
        <v>Investigator</v>
      </c>
      <c r="Y16" s="25" t="str">
        <f t="shared" si="4"/>
        <v>Travel (Investigator)</v>
      </c>
      <c r="Z16" s="25" t="str">
        <f t="shared" si="4"/>
        <v>Expert</v>
      </c>
      <c r="AA16" s="26" t="str">
        <f t="shared" si="4"/>
        <v>Staff</v>
      </c>
    </row>
    <row r="17" spans="21:28" x14ac:dyDescent="0.3">
      <c r="U17" s="57" t="s">
        <v>19</v>
      </c>
      <c r="V17" s="15">
        <f>SUMIFS($L$4:$L$418,$E$4:$E$418,$U17,$G$4:$G$418,V$3)</f>
        <v>0</v>
      </c>
      <c r="W17" s="16">
        <f t="shared" ref="W17:AA18" si="5">SUMIFS($L$4:$L$418,$E$4:$E$418,$U17,$G$4:$G$418,W$3)</f>
        <v>0</v>
      </c>
      <c r="X17" s="16">
        <f t="shared" si="5"/>
        <v>0</v>
      </c>
      <c r="Y17" s="16">
        <f t="shared" si="5"/>
        <v>0</v>
      </c>
      <c r="Z17" s="16">
        <f t="shared" si="5"/>
        <v>0</v>
      </c>
      <c r="AA17" s="16">
        <f t="shared" si="5"/>
        <v>0</v>
      </c>
      <c r="AB17" s="22">
        <f>SUM(V17:AA17)</f>
        <v>0</v>
      </c>
    </row>
    <row r="18" spans="21:28" ht="15" thickBot="1" x14ac:dyDescent="0.35">
      <c r="U18" s="58" t="s">
        <v>29</v>
      </c>
      <c r="V18" s="71">
        <v>10</v>
      </c>
      <c r="W18" s="72">
        <f t="shared" si="5"/>
        <v>0</v>
      </c>
      <c r="X18" s="72">
        <f t="shared" si="5"/>
        <v>0</v>
      </c>
      <c r="Y18" s="72">
        <f t="shared" si="5"/>
        <v>0</v>
      </c>
      <c r="Z18" s="72">
        <f t="shared" si="5"/>
        <v>0</v>
      </c>
      <c r="AA18" s="72">
        <f t="shared" si="5"/>
        <v>0</v>
      </c>
      <c r="AB18" s="22">
        <f>SUM(V18:AA18)</f>
        <v>10</v>
      </c>
    </row>
    <row r="19" spans="21:28" x14ac:dyDescent="0.3">
      <c r="U19" s="40" t="s">
        <v>30</v>
      </c>
      <c r="V19" s="14">
        <f>SUM(V17:V18)</f>
        <v>10</v>
      </c>
      <c r="W19" s="14">
        <f>SUM(W17:W18)</f>
        <v>0</v>
      </c>
      <c r="X19" s="14">
        <f t="shared" ref="X19" si="6">SUM(X17:X18)</f>
        <v>0</v>
      </c>
      <c r="Z19" s="14">
        <f>SUM(Z17:Z18)</f>
        <v>0</v>
      </c>
      <c r="AA19" s="14">
        <f>SUM(AA17:AA18)</f>
        <v>0</v>
      </c>
      <c r="AB19" s="14">
        <f>SUM(V17:AA18)</f>
        <v>10</v>
      </c>
    </row>
    <row r="20" spans="21:28" x14ac:dyDescent="0.3">
      <c r="U20" s="41" t="s">
        <v>42</v>
      </c>
    </row>
    <row r="21" spans="21:28" x14ac:dyDescent="0.3">
      <c r="AB21" s="14">
        <f>AB13+AB17</f>
        <v>0</v>
      </c>
    </row>
    <row r="22" spans="21:28" x14ac:dyDescent="0.3">
      <c r="U22" s="14" t="s">
        <v>57</v>
      </c>
    </row>
    <row r="746" spans="2:9" x14ac:dyDescent="0.3">
      <c r="B746" s="47"/>
      <c r="E746" s="47"/>
      <c r="G746" s="47"/>
      <c r="H746" s="47"/>
      <c r="I746" s="47"/>
    </row>
  </sheetData>
  <mergeCells count="3">
    <mergeCell ref="A1:O1"/>
    <mergeCell ref="V2:X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CF828-DAEF-49EA-9223-76E04DDEDE83}">
  <sheetPr>
    <pageSetUpPr fitToPage="1"/>
  </sheetPr>
  <dimension ref="A1:AA22"/>
  <sheetViews>
    <sheetView topLeftCell="R6" workbookViewId="0">
      <selection activeCell="V12" sqref="V12"/>
    </sheetView>
  </sheetViews>
  <sheetFormatPr defaultColWidth="9.109375" defaultRowHeight="14.4" x14ac:dyDescent="0.3"/>
  <cols>
    <col min="1" max="1" width="10.5546875" style="2" customWidth="1"/>
    <col min="2" max="20" width="9.109375" style="14"/>
    <col min="21" max="21" width="59.109375" style="14" bestFit="1" customWidth="1"/>
    <col min="22" max="26" width="12.44140625" style="14" customWidth="1"/>
    <col min="27" max="16384" width="9.109375" style="14"/>
  </cols>
  <sheetData>
    <row r="1" spans="1:27" ht="25.2" customHeight="1" x14ac:dyDescent="0.5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7"/>
      <c r="Q1" s="27"/>
      <c r="R1" s="27"/>
      <c r="S1" s="27"/>
    </row>
    <row r="2" spans="1:27" ht="15" thickBot="1" x14ac:dyDescent="0.35">
      <c r="V2" s="76" t="s">
        <v>28</v>
      </c>
      <c r="W2" s="77"/>
      <c r="X2" s="77"/>
      <c r="Y2" s="80"/>
      <c r="Z2" s="80"/>
    </row>
    <row r="3" spans="1:27" ht="60.75" customHeight="1" thickBot="1" x14ac:dyDescent="0.35">
      <c r="A3" s="67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6</v>
      </c>
      <c r="G3" s="46" t="s">
        <v>7</v>
      </c>
      <c r="H3" s="46" t="s">
        <v>8</v>
      </c>
      <c r="I3" s="46" t="s">
        <v>39</v>
      </c>
      <c r="J3" s="46" t="s">
        <v>40</v>
      </c>
      <c r="K3" s="46" t="s">
        <v>52</v>
      </c>
      <c r="L3" s="46" t="s">
        <v>9</v>
      </c>
      <c r="M3" s="46" t="s">
        <v>10</v>
      </c>
      <c r="N3" s="46" t="s">
        <v>11</v>
      </c>
      <c r="O3" s="46" t="s">
        <v>12</v>
      </c>
      <c r="P3" s="47" t="s">
        <v>13</v>
      </c>
      <c r="Q3" s="47" t="s">
        <v>14</v>
      </c>
      <c r="R3" s="47" t="s">
        <v>41</v>
      </c>
      <c r="S3" s="47"/>
      <c r="U3" s="30" t="str">
        <f>B4</f>
        <v>Law at Ence Law, LTD</v>
      </c>
      <c r="V3" s="31" t="s">
        <v>15</v>
      </c>
      <c r="W3" s="31" t="s">
        <v>35</v>
      </c>
      <c r="X3" s="31" t="s">
        <v>24</v>
      </c>
      <c r="Y3" s="31" t="s">
        <v>25</v>
      </c>
      <c r="Z3" s="31" t="s">
        <v>44</v>
      </c>
    </row>
    <row r="4" spans="1:27" x14ac:dyDescent="0.3">
      <c r="A4" s="2">
        <v>45839</v>
      </c>
      <c r="B4" s="14" t="s">
        <v>32</v>
      </c>
      <c r="C4" s="14" t="s">
        <v>16</v>
      </c>
      <c r="D4" s="14" t="s">
        <v>65</v>
      </c>
      <c r="E4" s="14" t="s">
        <v>17</v>
      </c>
      <c r="F4" s="14" t="s">
        <v>66</v>
      </c>
      <c r="G4" s="14" t="s">
        <v>15</v>
      </c>
      <c r="H4" s="14" t="s">
        <v>67</v>
      </c>
      <c r="I4" s="14" t="s">
        <v>68</v>
      </c>
      <c r="K4" s="14" t="s">
        <v>68</v>
      </c>
      <c r="L4" s="14">
        <v>0.3</v>
      </c>
      <c r="N4" s="14">
        <v>45.9</v>
      </c>
      <c r="O4" s="14" t="s">
        <v>69</v>
      </c>
      <c r="R4" s="14" t="s">
        <v>69</v>
      </c>
      <c r="U4" s="33" t="s">
        <v>27</v>
      </c>
      <c r="V4" s="5">
        <f>SUMIFS($L$4:$L$1000,$E$4:$E$1000,$U4,$G$4:$G$1000,V$3)</f>
        <v>0</v>
      </c>
      <c r="W4" s="6">
        <f t="shared" ref="W4:Z4" si="0">SUMIFS($L$4:$L$1000,$E$4:$E$1000,$U4,$G$4:$G$1000,W$3)</f>
        <v>0</v>
      </c>
      <c r="X4" s="6">
        <f t="shared" si="0"/>
        <v>0</v>
      </c>
      <c r="Y4" s="6">
        <f t="shared" si="0"/>
        <v>0</v>
      </c>
      <c r="Z4" s="11">
        <f t="shared" si="0"/>
        <v>0</v>
      </c>
      <c r="AA4" s="14">
        <f>SUM(V4:Z4)</f>
        <v>0</v>
      </c>
    </row>
    <row r="5" spans="1:27" x14ac:dyDescent="0.3">
      <c r="A5" s="2">
        <v>45839</v>
      </c>
      <c r="B5" s="14" t="s">
        <v>32</v>
      </c>
      <c r="C5" s="14" t="s">
        <v>16</v>
      </c>
      <c r="D5" s="14" t="s">
        <v>70</v>
      </c>
      <c r="E5" s="14" t="s">
        <v>17</v>
      </c>
      <c r="F5" s="14" t="s">
        <v>66</v>
      </c>
      <c r="G5" s="14" t="s">
        <v>15</v>
      </c>
      <c r="H5" s="14" t="s">
        <v>67</v>
      </c>
      <c r="I5" s="14" t="s">
        <v>71</v>
      </c>
      <c r="K5" s="14" t="s">
        <v>71</v>
      </c>
      <c r="L5" s="14">
        <v>1</v>
      </c>
      <c r="N5" s="14">
        <v>18.600000000000001</v>
      </c>
      <c r="O5" s="14" t="s">
        <v>69</v>
      </c>
      <c r="R5" s="14" t="s">
        <v>69</v>
      </c>
      <c r="U5" s="34" t="s">
        <v>17</v>
      </c>
      <c r="V5" s="7">
        <f t="shared" ref="V5:Z12" si="1">SUMIFS($L$4:$L$1000,$E$4:$E$1000,$U5,$G$4:$G$1000,V$3)</f>
        <v>1.3</v>
      </c>
      <c r="W5" s="8">
        <f t="shared" si="1"/>
        <v>0</v>
      </c>
      <c r="X5" s="8">
        <f t="shared" si="1"/>
        <v>0</v>
      </c>
      <c r="Y5" s="8">
        <f t="shared" si="1"/>
        <v>0</v>
      </c>
      <c r="Z5" s="12">
        <f t="shared" si="1"/>
        <v>0</v>
      </c>
      <c r="AA5" s="14">
        <f t="shared" ref="AA5:AA12" si="2">SUM(V5:Z5)</f>
        <v>1.3</v>
      </c>
    </row>
    <row r="6" spans="1:27" x14ac:dyDescent="0.3">
      <c r="A6" s="2">
        <v>45839</v>
      </c>
      <c r="B6" s="14" t="s">
        <v>32</v>
      </c>
      <c r="C6" s="14" t="s">
        <v>16</v>
      </c>
      <c r="D6" s="14" t="s">
        <v>72</v>
      </c>
      <c r="E6" s="14" t="s">
        <v>18</v>
      </c>
      <c r="F6" s="14" t="s">
        <v>66</v>
      </c>
      <c r="G6" s="14" t="s">
        <v>15</v>
      </c>
      <c r="H6" s="14" t="s">
        <v>67</v>
      </c>
      <c r="I6" s="14" t="s">
        <v>73</v>
      </c>
      <c r="K6" s="14" t="s">
        <v>73</v>
      </c>
      <c r="L6" s="14">
        <v>1</v>
      </c>
      <c r="N6" s="14">
        <v>14.1</v>
      </c>
      <c r="O6" s="14" t="s">
        <v>69</v>
      </c>
      <c r="R6" s="14" t="s">
        <v>69</v>
      </c>
      <c r="U6" s="34" t="s">
        <v>18</v>
      </c>
      <c r="V6" s="7">
        <f t="shared" si="1"/>
        <v>5.2</v>
      </c>
      <c r="W6" s="8">
        <f t="shared" si="1"/>
        <v>0</v>
      </c>
      <c r="X6" s="8">
        <f t="shared" si="1"/>
        <v>0</v>
      </c>
      <c r="Y6" s="8">
        <f t="shared" si="1"/>
        <v>0</v>
      </c>
      <c r="Z6" s="12">
        <f t="shared" si="1"/>
        <v>0</v>
      </c>
      <c r="AA6" s="14">
        <f t="shared" si="2"/>
        <v>5.2</v>
      </c>
    </row>
    <row r="7" spans="1:27" x14ac:dyDescent="0.3">
      <c r="A7" s="2">
        <v>45839</v>
      </c>
      <c r="B7" s="14" t="s">
        <v>32</v>
      </c>
      <c r="C7" s="14" t="s">
        <v>16</v>
      </c>
      <c r="D7" s="14" t="s">
        <v>72</v>
      </c>
      <c r="E7" s="14" t="s">
        <v>18</v>
      </c>
      <c r="F7" s="14" t="s">
        <v>66</v>
      </c>
      <c r="G7" s="14" t="s">
        <v>15</v>
      </c>
      <c r="H7" s="14" t="s">
        <v>67</v>
      </c>
      <c r="I7" s="14" t="s">
        <v>73</v>
      </c>
      <c r="K7" s="14" t="s">
        <v>73</v>
      </c>
      <c r="L7" s="14">
        <v>0.6</v>
      </c>
      <c r="N7" s="14">
        <v>14.1</v>
      </c>
      <c r="O7" s="14" t="s">
        <v>69</v>
      </c>
      <c r="R7" s="14" t="s">
        <v>69</v>
      </c>
      <c r="U7" s="34" t="s">
        <v>21</v>
      </c>
      <c r="V7" s="7">
        <f t="shared" si="1"/>
        <v>0.3</v>
      </c>
      <c r="W7" s="8">
        <f t="shared" si="1"/>
        <v>0</v>
      </c>
      <c r="X7" s="8">
        <f t="shared" si="1"/>
        <v>0</v>
      </c>
      <c r="Y7" s="8">
        <f t="shared" si="1"/>
        <v>0</v>
      </c>
      <c r="Z7" s="12">
        <f t="shared" si="1"/>
        <v>0</v>
      </c>
      <c r="AA7" s="14">
        <f t="shared" si="2"/>
        <v>0.3</v>
      </c>
    </row>
    <row r="8" spans="1:27" x14ac:dyDescent="0.3">
      <c r="A8" s="2">
        <v>45839</v>
      </c>
      <c r="B8" s="14" t="s">
        <v>32</v>
      </c>
      <c r="C8" s="14" t="s">
        <v>16</v>
      </c>
      <c r="D8" s="14" t="s">
        <v>72</v>
      </c>
      <c r="E8" s="14" t="s">
        <v>18</v>
      </c>
      <c r="F8" s="14" t="s">
        <v>66</v>
      </c>
      <c r="G8" s="14" t="s">
        <v>15</v>
      </c>
      <c r="H8" s="14" t="s">
        <v>67</v>
      </c>
      <c r="I8" s="14" t="s">
        <v>73</v>
      </c>
      <c r="K8" s="14" t="s">
        <v>73</v>
      </c>
      <c r="L8" s="14">
        <v>0.5</v>
      </c>
      <c r="N8" s="14">
        <v>14.1</v>
      </c>
      <c r="O8" s="14" t="s">
        <v>69</v>
      </c>
      <c r="R8" s="14" t="s">
        <v>69</v>
      </c>
      <c r="U8" s="34" t="s">
        <v>22</v>
      </c>
      <c r="V8" s="7">
        <f t="shared" si="1"/>
        <v>2.9</v>
      </c>
      <c r="W8" s="8">
        <f t="shared" si="1"/>
        <v>0</v>
      </c>
      <c r="X8" s="8">
        <f t="shared" si="1"/>
        <v>0</v>
      </c>
      <c r="Y8" s="8">
        <f t="shared" si="1"/>
        <v>0</v>
      </c>
      <c r="Z8" s="12">
        <f t="shared" si="1"/>
        <v>0</v>
      </c>
      <c r="AA8" s="14">
        <f t="shared" si="2"/>
        <v>2.9</v>
      </c>
    </row>
    <row r="9" spans="1:27" x14ac:dyDescent="0.3">
      <c r="A9" s="2">
        <v>45839</v>
      </c>
      <c r="B9" s="14" t="s">
        <v>32</v>
      </c>
      <c r="C9" s="14" t="s">
        <v>16</v>
      </c>
      <c r="D9" s="14" t="s">
        <v>72</v>
      </c>
      <c r="E9" s="14" t="s">
        <v>18</v>
      </c>
      <c r="F9" s="14" t="s">
        <v>66</v>
      </c>
      <c r="G9" s="14" t="s">
        <v>15</v>
      </c>
      <c r="H9" s="14" t="s">
        <v>67</v>
      </c>
      <c r="I9" s="14" t="s">
        <v>73</v>
      </c>
      <c r="K9" s="14" t="s">
        <v>73</v>
      </c>
      <c r="L9" s="14">
        <v>0.3</v>
      </c>
      <c r="N9" s="14">
        <v>14.1</v>
      </c>
      <c r="O9" s="14" t="s">
        <v>69</v>
      </c>
      <c r="R9" s="14" t="s">
        <v>69</v>
      </c>
      <c r="U9" s="34" t="s">
        <v>20</v>
      </c>
      <c r="V9" s="7">
        <f t="shared" si="1"/>
        <v>0</v>
      </c>
      <c r="W9" s="8">
        <f t="shared" si="1"/>
        <v>0</v>
      </c>
      <c r="X9" s="8">
        <f t="shared" si="1"/>
        <v>0</v>
      </c>
      <c r="Y9" s="8">
        <f t="shared" si="1"/>
        <v>0</v>
      </c>
      <c r="Z9" s="12">
        <f t="shared" si="1"/>
        <v>0</v>
      </c>
      <c r="AA9" s="14">
        <f t="shared" si="2"/>
        <v>0</v>
      </c>
    </row>
    <row r="10" spans="1:27" x14ac:dyDescent="0.3">
      <c r="A10" s="2">
        <v>45839</v>
      </c>
      <c r="B10" s="14" t="s">
        <v>32</v>
      </c>
      <c r="C10" s="14" t="s">
        <v>16</v>
      </c>
      <c r="D10" s="14" t="s">
        <v>74</v>
      </c>
      <c r="E10" s="14" t="s">
        <v>22</v>
      </c>
      <c r="F10" s="14" t="s">
        <v>66</v>
      </c>
      <c r="G10" s="14" t="s">
        <v>15</v>
      </c>
      <c r="H10" s="14" t="s">
        <v>67</v>
      </c>
      <c r="I10" s="14" t="s">
        <v>75</v>
      </c>
      <c r="K10" s="14" t="s">
        <v>75</v>
      </c>
      <c r="L10" s="14">
        <v>0.6</v>
      </c>
      <c r="N10" s="14">
        <v>13.5</v>
      </c>
      <c r="O10" s="14" t="s">
        <v>69</v>
      </c>
      <c r="R10" s="14" t="s">
        <v>69</v>
      </c>
      <c r="U10" s="34" t="s">
        <v>23</v>
      </c>
      <c r="V10" s="7">
        <f t="shared" si="1"/>
        <v>0</v>
      </c>
      <c r="W10" s="8">
        <f t="shared" si="1"/>
        <v>0</v>
      </c>
      <c r="X10" s="8">
        <f t="shared" si="1"/>
        <v>0</v>
      </c>
      <c r="Y10" s="8">
        <f t="shared" si="1"/>
        <v>0</v>
      </c>
      <c r="Z10" s="12">
        <f t="shared" si="1"/>
        <v>0</v>
      </c>
      <c r="AA10" s="14">
        <f t="shared" si="2"/>
        <v>0</v>
      </c>
    </row>
    <row r="11" spans="1:27" x14ac:dyDescent="0.3">
      <c r="A11" s="2">
        <v>45839</v>
      </c>
      <c r="B11" s="14" t="s">
        <v>32</v>
      </c>
      <c r="C11" s="14" t="s">
        <v>16</v>
      </c>
      <c r="D11" s="14" t="s">
        <v>74</v>
      </c>
      <c r="E11" s="14" t="s">
        <v>22</v>
      </c>
      <c r="F11" s="14" t="s">
        <v>66</v>
      </c>
      <c r="G11" s="14" t="s">
        <v>15</v>
      </c>
      <c r="H11" s="14" t="s">
        <v>67</v>
      </c>
      <c r="I11" s="14" t="s">
        <v>75</v>
      </c>
      <c r="K11" s="14" t="s">
        <v>75</v>
      </c>
      <c r="L11" s="14">
        <v>2</v>
      </c>
      <c r="N11" s="14">
        <v>13.5</v>
      </c>
      <c r="O11" s="14" t="s">
        <v>69</v>
      </c>
      <c r="R11" s="14" t="s">
        <v>69</v>
      </c>
      <c r="U11" s="34" t="s">
        <v>26</v>
      </c>
      <c r="V11" s="7">
        <f t="shared" si="1"/>
        <v>0</v>
      </c>
      <c r="W11" s="8">
        <f t="shared" si="1"/>
        <v>0</v>
      </c>
      <c r="X11" s="8">
        <f t="shared" si="1"/>
        <v>0</v>
      </c>
      <c r="Y11" s="8">
        <f t="shared" si="1"/>
        <v>0</v>
      </c>
      <c r="Z11" s="12">
        <f t="shared" si="1"/>
        <v>0</v>
      </c>
      <c r="AA11" s="14">
        <f t="shared" si="2"/>
        <v>0</v>
      </c>
    </row>
    <row r="12" spans="1:27" ht="15" thickBot="1" x14ac:dyDescent="0.35">
      <c r="A12" s="2">
        <v>45839</v>
      </c>
      <c r="B12" s="14" t="s">
        <v>32</v>
      </c>
      <c r="C12" s="14" t="s">
        <v>16</v>
      </c>
      <c r="D12" s="14" t="s">
        <v>76</v>
      </c>
      <c r="E12" s="14" t="s">
        <v>18</v>
      </c>
      <c r="F12" s="14" t="s">
        <v>66</v>
      </c>
      <c r="G12" s="14" t="s">
        <v>15</v>
      </c>
      <c r="H12" s="14" t="s">
        <v>67</v>
      </c>
      <c r="I12" s="14" t="s">
        <v>77</v>
      </c>
      <c r="K12" s="14" t="s">
        <v>77</v>
      </c>
      <c r="L12" s="14">
        <v>0.6</v>
      </c>
      <c r="N12" s="14">
        <v>11.2</v>
      </c>
      <c r="O12" s="14" t="s">
        <v>69</v>
      </c>
      <c r="R12" s="14" t="s">
        <v>69</v>
      </c>
      <c r="U12" s="34" t="s">
        <v>51</v>
      </c>
      <c r="V12" s="9">
        <f>SUMIFS($L$4:$L$1000,$E$4:$E$1000,"Specialty Court",$G$4:$G$1000,V$3)+34.5</f>
        <v>34.5</v>
      </c>
      <c r="W12" s="10">
        <f t="shared" si="1"/>
        <v>0</v>
      </c>
      <c r="X12" s="10">
        <f t="shared" si="1"/>
        <v>0</v>
      </c>
      <c r="Y12" s="10">
        <f t="shared" si="1"/>
        <v>0</v>
      </c>
      <c r="Z12" s="13">
        <f t="shared" si="1"/>
        <v>0</v>
      </c>
      <c r="AA12" s="14">
        <f t="shared" si="2"/>
        <v>34.5</v>
      </c>
    </row>
    <row r="13" spans="1:27" x14ac:dyDescent="0.3">
      <c r="A13" s="2">
        <v>45839</v>
      </c>
      <c r="B13" s="14" t="s">
        <v>32</v>
      </c>
      <c r="C13" s="14" t="s">
        <v>16</v>
      </c>
      <c r="D13" s="14" t="s">
        <v>78</v>
      </c>
      <c r="E13" s="14" t="s">
        <v>22</v>
      </c>
      <c r="F13" s="14" t="s">
        <v>66</v>
      </c>
      <c r="G13" s="14" t="s">
        <v>15</v>
      </c>
      <c r="H13" s="14" t="s">
        <v>67</v>
      </c>
      <c r="I13" s="14" t="s">
        <v>79</v>
      </c>
      <c r="K13" s="14" t="s">
        <v>80</v>
      </c>
      <c r="L13" s="14">
        <v>0.3</v>
      </c>
      <c r="N13" s="14">
        <v>7.6</v>
      </c>
      <c r="O13" s="14" t="s">
        <v>69</v>
      </c>
      <c r="R13" s="14" t="s">
        <v>69</v>
      </c>
      <c r="U13" s="40" t="s">
        <v>30</v>
      </c>
      <c r="V13" s="36">
        <f>SUM(V4:V12)</f>
        <v>44.2</v>
      </c>
      <c r="W13" s="36">
        <f t="shared" ref="W13:Y13" si="3">SUM(W4:W12)</f>
        <v>0</v>
      </c>
      <c r="X13" s="36">
        <f t="shared" si="3"/>
        <v>0</v>
      </c>
      <c r="Y13" s="36">
        <f t="shared" si="3"/>
        <v>0</v>
      </c>
      <c r="Z13" s="36">
        <f>SUM(Z4:Z12)</f>
        <v>0</v>
      </c>
      <c r="AA13" s="14">
        <f>SUM(V4:Z12)</f>
        <v>44.2</v>
      </c>
    </row>
    <row r="14" spans="1:27" x14ac:dyDescent="0.3">
      <c r="A14" s="2">
        <v>45839</v>
      </c>
      <c r="B14" s="14" t="s">
        <v>32</v>
      </c>
      <c r="C14" s="14" t="s">
        <v>16</v>
      </c>
      <c r="D14" s="14" t="s">
        <v>81</v>
      </c>
      <c r="E14" s="14" t="s">
        <v>18</v>
      </c>
      <c r="F14" s="14" t="s">
        <v>66</v>
      </c>
      <c r="G14" s="14" t="s">
        <v>15</v>
      </c>
      <c r="H14" s="14" t="s">
        <v>67</v>
      </c>
      <c r="I14" s="14" t="s">
        <v>82</v>
      </c>
      <c r="K14" s="14" t="s">
        <v>82</v>
      </c>
      <c r="L14" s="14">
        <v>2</v>
      </c>
      <c r="N14" s="14">
        <v>6.2</v>
      </c>
      <c r="O14" s="14" t="s">
        <v>69</v>
      </c>
      <c r="R14" s="14" t="s">
        <v>69</v>
      </c>
    </row>
    <row r="15" spans="1:27" ht="15" thickBot="1" x14ac:dyDescent="0.35">
      <c r="A15" s="2">
        <v>45839</v>
      </c>
      <c r="B15" s="14" t="s">
        <v>32</v>
      </c>
      <c r="C15" s="14" t="s">
        <v>16</v>
      </c>
      <c r="D15" s="14" t="s">
        <v>83</v>
      </c>
      <c r="E15" s="14" t="s">
        <v>21</v>
      </c>
      <c r="F15" s="14" t="s">
        <v>66</v>
      </c>
      <c r="G15" s="14" t="s">
        <v>15</v>
      </c>
      <c r="H15" s="14" t="s">
        <v>67</v>
      </c>
      <c r="I15" s="14" t="s">
        <v>84</v>
      </c>
      <c r="K15" s="14" t="s">
        <v>84</v>
      </c>
      <c r="L15" s="14">
        <v>0.3</v>
      </c>
      <c r="N15" s="14">
        <v>3.5</v>
      </c>
      <c r="O15" s="14" t="s">
        <v>69</v>
      </c>
      <c r="R15" s="14" t="s">
        <v>69</v>
      </c>
      <c r="V15" s="76" t="s">
        <v>31</v>
      </c>
      <c r="W15" s="77"/>
      <c r="X15" s="77"/>
      <c r="Y15" s="80"/>
      <c r="Z15" s="80"/>
    </row>
    <row r="16" spans="1:27" ht="29.4" thickBot="1" x14ac:dyDescent="0.35">
      <c r="A16" s="2">
        <v>45839</v>
      </c>
      <c r="B16" s="14" t="s">
        <v>32</v>
      </c>
      <c r="C16" s="14" t="s">
        <v>16</v>
      </c>
      <c r="D16" s="14" t="s">
        <v>85</v>
      </c>
      <c r="E16" s="14" t="s">
        <v>19</v>
      </c>
      <c r="F16" s="14" t="s">
        <v>66</v>
      </c>
      <c r="G16" s="14" t="s">
        <v>15</v>
      </c>
      <c r="H16" s="14" t="s">
        <v>67</v>
      </c>
      <c r="L16" s="14">
        <v>1</v>
      </c>
      <c r="N16" s="14">
        <v>2.2999999999999998</v>
      </c>
      <c r="O16" s="14" t="s">
        <v>69</v>
      </c>
      <c r="R16" s="14" t="s">
        <v>69</v>
      </c>
      <c r="U16" s="56">
        <f>B19</f>
        <v>0</v>
      </c>
      <c r="V16" s="59" t="str">
        <f>V3</f>
        <v>Attorney</v>
      </c>
      <c r="W16" s="59" t="str">
        <f t="shared" ref="W16:Z16" si="4">W3</f>
        <v>Travel (Attorney)</v>
      </c>
      <c r="X16" s="59" t="str">
        <f t="shared" si="4"/>
        <v>Investigator</v>
      </c>
      <c r="Y16" s="59" t="str">
        <f t="shared" si="4"/>
        <v>Expert</v>
      </c>
      <c r="Z16" s="59" t="str">
        <f t="shared" si="4"/>
        <v>Staff</v>
      </c>
    </row>
    <row r="17" spans="1:27" x14ac:dyDescent="0.3">
      <c r="A17" s="2">
        <v>45839</v>
      </c>
      <c r="B17" s="14" t="s">
        <v>32</v>
      </c>
      <c r="C17" s="14" t="s">
        <v>16</v>
      </c>
      <c r="D17" s="14" t="s">
        <v>85</v>
      </c>
      <c r="E17" s="14" t="s">
        <v>19</v>
      </c>
      <c r="F17" s="14" t="s">
        <v>66</v>
      </c>
      <c r="G17" s="14" t="s">
        <v>15</v>
      </c>
      <c r="H17" s="14" t="s">
        <v>67</v>
      </c>
      <c r="L17" s="14">
        <v>0.2</v>
      </c>
      <c r="N17" s="14">
        <v>2.2999999999999998</v>
      </c>
      <c r="O17" s="14" t="s">
        <v>69</v>
      </c>
      <c r="R17" s="14" t="s">
        <v>69</v>
      </c>
      <c r="U17" s="57" t="s">
        <v>19</v>
      </c>
      <c r="V17" s="15">
        <f>SUMIFS($L$4:$L$1000,$E$4:$E1000,$U17,$G$4:$G$1000,V$3)</f>
        <v>1.2</v>
      </c>
      <c r="W17" s="16">
        <f>SUMIFS($L$4:$L$1000,$E$4:$E1000,$U17,$G$4:$G$1000,W$3)</f>
        <v>0</v>
      </c>
      <c r="X17" s="16">
        <f>SUMIFS($L$4:$L$1000,$E$4:$E1000,$U17,$G$4:$G$1000,X$3)</f>
        <v>0</v>
      </c>
      <c r="Y17" s="16">
        <f>SUMIFS($L$4:$L$1000,$E$4:$E1000,$U17,$G$4:$G$1000,Y$3)</f>
        <v>0</v>
      </c>
      <c r="Z17" s="17">
        <f>SUMIFS($L$4:$L$1000,$E$4:$E1000,$U17,$G$4:$G$1000,Z$3)</f>
        <v>0</v>
      </c>
      <c r="AA17" s="22">
        <f>SUM(V17:Z17)</f>
        <v>1.2</v>
      </c>
    </row>
    <row r="18" spans="1:27" ht="15" thickBot="1" x14ac:dyDescent="0.35">
      <c r="A18" s="2">
        <v>45839</v>
      </c>
      <c r="B18" s="14" t="s">
        <v>32</v>
      </c>
      <c r="C18" s="14" t="s">
        <v>16</v>
      </c>
      <c r="D18" s="14" t="s">
        <v>86</v>
      </c>
      <c r="E18" s="14" t="s">
        <v>18</v>
      </c>
      <c r="F18" s="14" t="s">
        <v>66</v>
      </c>
      <c r="G18" s="14" t="s">
        <v>15</v>
      </c>
      <c r="H18" s="14" t="s">
        <v>67</v>
      </c>
      <c r="I18" s="14" t="s">
        <v>87</v>
      </c>
      <c r="K18" s="14" t="s">
        <v>87</v>
      </c>
      <c r="L18" s="14">
        <v>0.2</v>
      </c>
      <c r="N18" s="14">
        <v>1.1000000000000001</v>
      </c>
      <c r="O18" s="14" t="s">
        <v>69</v>
      </c>
      <c r="R18" s="14" t="s">
        <v>69</v>
      </c>
      <c r="U18" s="58" t="s">
        <v>45</v>
      </c>
      <c r="V18" s="18">
        <v>41</v>
      </c>
      <c r="W18" s="19">
        <v>0</v>
      </c>
      <c r="X18" s="19">
        <v>0</v>
      </c>
      <c r="Y18" s="20">
        <f>SUMIFS($J$4:$J$395,$E$4:$E$395,$U18,$H$4:$H$395,Y$3)</f>
        <v>0</v>
      </c>
      <c r="Z18" s="21">
        <f>SUMIFS($J$4:$J$395,$E$4:$E$395,$U18,$H$4:$H$395,Z$3)</f>
        <v>0</v>
      </c>
      <c r="AA18" s="22">
        <f>SUM(V18:Z18)</f>
        <v>41</v>
      </c>
    </row>
    <row r="19" spans="1:27" x14ac:dyDescent="0.3">
      <c r="U19" s="40" t="s">
        <v>30</v>
      </c>
      <c r="V19" s="14">
        <f>SUM(V17:V18)</f>
        <v>42.2</v>
      </c>
      <c r="W19" s="14">
        <f t="shared" ref="W19:Z19" si="5">SUM(W17:W18)</f>
        <v>0</v>
      </c>
      <c r="X19" s="14">
        <f t="shared" si="5"/>
        <v>0</v>
      </c>
      <c r="Y19" s="14">
        <f t="shared" si="5"/>
        <v>0</v>
      </c>
      <c r="Z19" s="14">
        <f t="shared" si="5"/>
        <v>0</v>
      </c>
      <c r="AA19" s="14">
        <f>SUM(V17:Z18)</f>
        <v>42.2</v>
      </c>
    </row>
    <row r="20" spans="1:27" x14ac:dyDescent="0.3">
      <c r="U20" s="41" t="s">
        <v>46</v>
      </c>
    </row>
    <row r="21" spans="1:27" x14ac:dyDescent="0.3">
      <c r="U21" s="41"/>
    </row>
    <row r="22" spans="1:27" x14ac:dyDescent="0.3">
      <c r="U22" s="14" t="s">
        <v>36</v>
      </c>
      <c r="AA22" s="14">
        <f>AA13+AA17</f>
        <v>45.400000000000006</v>
      </c>
    </row>
  </sheetData>
  <mergeCells count="3">
    <mergeCell ref="A1:O1"/>
    <mergeCell ref="V15:Z15"/>
    <mergeCell ref="V2:Z2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C695-1375-4934-BCCA-D157D049E2A7}">
  <sheetPr>
    <pageSetUpPr fitToPage="1"/>
  </sheetPr>
  <dimension ref="A1:AA719"/>
  <sheetViews>
    <sheetView topLeftCell="Q6" zoomScaleNormal="100" workbookViewId="0">
      <selection activeCell="V12" sqref="V12"/>
    </sheetView>
  </sheetViews>
  <sheetFormatPr defaultRowHeight="14.4" x14ac:dyDescent="0.3"/>
  <cols>
    <col min="1" max="1" width="10.5546875" customWidth="1"/>
    <col min="21" max="21" width="59.109375" bestFit="1" customWidth="1"/>
    <col min="22" max="26" width="12.44140625" customWidth="1"/>
  </cols>
  <sheetData>
    <row r="1" spans="1:27" ht="25.2" customHeight="1" x14ac:dyDescent="0.5">
      <c r="A1" s="81" t="s">
        <v>62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4"/>
      <c r="Q1" s="4"/>
      <c r="R1" s="4"/>
      <c r="S1" s="4"/>
      <c r="U1" s="14"/>
      <c r="V1" s="14"/>
      <c r="W1" s="14"/>
      <c r="X1" s="14"/>
      <c r="Y1" s="14"/>
      <c r="Z1" s="14"/>
      <c r="AA1" s="14"/>
    </row>
    <row r="2" spans="1:27" ht="15" thickBot="1" x14ac:dyDescent="0.35">
      <c r="U2" s="14"/>
      <c r="V2" s="76" t="s">
        <v>28</v>
      </c>
      <c r="W2" s="82"/>
      <c r="X2" s="82"/>
      <c r="Y2" s="83"/>
      <c r="Z2" s="83"/>
      <c r="AA2" s="14"/>
    </row>
    <row r="3" spans="1:27" ht="60.7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8</v>
      </c>
      <c r="I3" s="1" t="s">
        <v>39</v>
      </c>
      <c r="J3" s="1" t="s">
        <v>40</v>
      </c>
      <c r="K3" s="1" t="s">
        <v>52</v>
      </c>
      <c r="L3" s="1" t="s">
        <v>9</v>
      </c>
      <c r="M3" s="1" t="s">
        <v>10</v>
      </c>
      <c r="N3" s="1" t="s">
        <v>11</v>
      </c>
      <c r="O3" s="1" t="s">
        <v>12</v>
      </c>
      <c r="P3" s="3" t="s">
        <v>13</v>
      </c>
      <c r="Q3" s="3" t="s">
        <v>14</v>
      </c>
      <c r="R3" s="3" t="s">
        <v>41</v>
      </c>
      <c r="S3" s="3"/>
      <c r="U3" s="30" t="str">
        <f>B4</f>
        <v>Filter Law, Chtd.</v>
      </c>
      <c r="V3" s="24" t="s">
        <v>15</v>
      </c>
      <c r="W3" s="25" t="s">
        <v>35</v>
      </c>
      <c r="X3" s="25" t="s">
        <v>24</v>
      </c>
      <c r="Y3" s="25" t="s">
        <v>25</v>
      </c>
      <c r="Z3" s="26" t="s">
        <v>44</v>
      </c>
      <c r="AA3" s="14"/>
    </row>
    <row r="4" spans="1:27" x14ac:dyDescent="0.3">
      <c r="A4" s="2"/>
      <c r="B4" t="s">
        <v>33</v>
      </c>
      <c r="N4" s="2"/>
      <c r="P4" s="2"/>
      <c r="U4" s="33" t="s">
        <v>27</v>
      </c>
      <c r="V4" s="5">
        <f>SUMIFS($L$4:$L$298,$E$4:$E$298,$U4,$G$4:$G$298,V$3)</f>
        <v>0</v>
      </c>
      <c r="W4" s="6">
        <f t="shared" ref="W4:Z4" si="0">SUMIFS($L$4:$L$298,$E$4:$E$298,$U4,$G$4:$G$298,W$3)</f>
        <v>0</v>
      </c>
      <c r="X4" s="6">
        <f t="shared" si="0"/>
        <v>0</v>
      </c>
      <c r="Y4" s="6">
        <f t="shared" si="0"/>
        <v>0</v>
      </c>
      <c r="Z4" s="11">
        <f t="shared" si="0"/>
        <v>0</v>
      </c>
      <c r="AA4" s="14">
        <f>SUM(V4:Z4)</f>
        <v>0</v>
      </c>
    </row>
    <row r="5" spans="1:27" x14ac:dyDescent="0.3">
      <c r="A5" s="2"/>
      <c r="N5" s="2"/>
      <c r="P5" s="2"/>
      <c r="U5" s="34" t="s">
        <v>17</v>
      </c>
      <c r="V5" s="7">
        <f t="shared" ref="V5:Z11" si="1">SUMIFS($L$4:$L$298,$E$4:$E$298,$U5,$G$4:$G$298,V$3)</f>
        <v>0</v>
      </c>
      <c r="W5" s="8">
        <f t="shared" si="1"/>
        <v>0</v>
      </c>
      <c r="X5" s="8">
        <f t="shared" si="1"/>
        <v>0</v>
      </c>
      <c r="Y5" s="8">
        <f t="shared" si="1"/>
        <v>0</v>
      </c>
      <c r="Z5" s="12">
        <f t="shared" si="1"/>
        <v>0</v>
      </c>
      <c r="AA5" s="14">
        <f t="shared" ref="AA5:AA12" si="2">SUM(V5:Z5)</f>
        <v>0</v>
      </c>
    </row>
    <row r="6" spans="1:27" x14ac:dyDescent="0.3">
      <c r="A6" s="2"/>
      <c r="N6" s="2"/>
      <c r="P6" s="2"/>
      <c r="U6" s="34" t="s">
        <v>18</v>
      </c>
      <c r="V6" s="7">
        <f t="shared" si="1"/>
        <v>0</v>
      </c>
      <c r="W6" s="8">
        <f t="shared" si="1"/>
        <v>0</v>
      </c>
      <c r="X6" s="8">
        <f t="shared" si="1"/>
        <v>0</v>
      </c>
      <c r="Y6" s="8">
        <f t="shared" si="1"/>
        <v>0</v>
      </c>
      <c r="Z6" s="12">
        <f t="shared" si="1"/>
        <v>0</v>
      </c>
      <c r="AA6" s="14">
        <f t="shared" si="2"/>
        <v>0</v>
      </c>
    </row>
    <row r="7" spans="1:27" x14ac:dyDescent="0.3">
      <c r="A7" s="2"/>
      <c r="N7" s="2"/>
      <c r="P7" s="2"/>
      <c r="U7" s="34" t="s">
        <v>21</v>
      </c>
      <c r="V7" s="7">
        <f t="shared" si="1"/>
        <v>0</v>
      </c>
      <c r="W7" s="8">
        <f t="shared" si="1"/>
        <v>0</v>
      </c>
      <c r="X7" s="8">
        <f t="shared" si="1"/>
        <v>0</v>
      </c>
      <c r="Y7" s="8">
        <f t="shared" si="1"/>
        <v>0</v>
      </c>
      <c r="Z7" s="12">
        <f t="shared" si="1"/>
        <v>0</v>
      </c>
      <c r="AA7" s="14">
        <f t="shared" si="2"/>
        <v>0</v>
      </c>
    </row>
    <row r="8" spans="1:27" x14ac:dyDescent="0.3">
      <c r="A8" s="2"/>
      <c r="N8" s="2"/>
      <c r="P8" s="2"/>
      <c r="U8" s="34" t="s">
        <v>22</v>
      </c>
      <c r="V8" s="7">
        <f t="shared" si="1"/>
        <v>0</v>
      </c>
      <c r="W8" s="8">
        <f t="shared" si="1"/>
        <v>0</v>
      </c>
      <c r="X8" s="8">
        <f t="shared" si="1"/>
        <v>0</v>
      </c>
      <c r="Y8" s="8">
        <f t="shared" si="1"/>
        <v>0</v>
      </c>
      <c r="Z8" s="12">
        <f t="shared" si="1"/>
        <v>0</v>
      </c>
      <c r="AA8" s="14">
        <f t="shared" si="2"/>
        <v>0</v>
      </c>
    </row>
    <row r="9" spans="1:27" x14ac:dyDescent="0.3">
      <c r="A9" s="2"/>
      <c r="N9" s="2"/>
      <c r="U9" s="34" t="s">
        <v>20</v>
      </c>
      <c r="V9" s="7">
        <f t="shared" si="1"/>
        <v>0</v>
      </c>
      <c r="W9" s="8">
        <f t="shared" si="1"/>
        <v>0</v>
      </c>
      <c r="X9" s="8">
        <f t="shared" si="1"/>
        <v>0</v>
      </c>
      <c r="Y9" s="8">
        <f t="shared" si="1"/>
        <v>0</v>
      </c>
      <c r="Z9" s="12">
        <f t="shared" si="1"/>
        <v>0</v>
      </c>
      <c r="AA9" s="14">
        <f t="shared" si="2"/>
        <v>0</v>
      </c>
    </row>
    <row r="10" spans="1:27" x14ac:dyDescent="0.3">
      <c r="A10" s="2"/>
      <c r="N10" s="2"/>
      <c r="U10" s="34" t="s">
        <v>23</v>
      </c>
      <c r="V10" s="7">
        <f t="shared" si="1"/>
        <v>0</v>
      </c>
      <c r="W10" s="8">
        <f t="shared" si="1"/>
        <v>0</v>
      </c>
      <c r="X10" s="8">
        <f t="shared" si="1"/>
        <v>0</v>
      </c>
      <c r="Y10" s="8">
        <f t="shared" si="1"/>
        <v>0</v>
      </c>
      <c r="Z10" s="12">
        <f t="shared" si="1"/>
        <v>0</v>
      </c>
      <c r="AA10" s="14">
        <f t="shared" si="2"/>
        <v>0</v>
      </c>
    </row>
    <row r="11" spans="1:27" x14ac:dyDescent="0.3">
      <c r="A11" s="2"/>
      <c r="N11" s="2"/>
      <c r="P11" s="2"/>
      <c r="U11" s="34" t="s">
        <v>26</v>
      </c>
      <c r="V11" s="7">
        <f t="shared" si="1"/>
        <v>0</v>
      </c>
      <c r="W11" s="8">
        <f t="shared" si="1"/>
        <v>0</v>
      </c>
      <c r="X11" s="8">
        <f t="shared" si="1"/>
        <v>0</v>
      </c>
      <c r="Y11" s="8">
        <f t="shared" si="1"/>
        <v>0</v>
      </c>
      <c r="Z11" s="12">
        <f t="shared" si="1"/>
        <v>0</v>
      </c>
      <c r="AA11" s="14">
        <f t="shared" si="2"/>
        <v>0</v>
      </c>
    </row>
    <row r="12" spans="1:27" ht="15" thickBot="1" x14ac:dyDescent="0.35">
      <c r="A12" s="2"/>
      <c r="N12" s="2"/>
      <c r="U12" s="61" t="s">
        <v>51</v>
      </c>
      <c r="V12" s="9">
        <f>SUMIFS($L$4:$L$298,$E$4:$E$298,"Specialty Court",$G$4:$G$298,V$3)+2.5</f>
        <v>2.5</v>
      </c>
      <c r="W12" s="10">
        <f t="shared" ref="W12:Z12" si="3">SUMIFS($L$4:$L$298,$E$4:$E$298,"Specialty Court",$G$4:$G$298,W$3)</f>
        <v>0</v>
      </c>
      <c r="X12" s="10">
        <f t="shared" si="3"/>
        <v>0</v>
      </c>
      <c r="Y12" s="10">
        <f t="shared" si="3"/>
        <v>0</v>
      </c>
      <c r="Z12" s="13">
        <f t="shared" si="3"/>
        <v>0</v>
      </c>
      <c r="AA12" s="14">
        <f t="shared" si="2"/>
        <v>2.5</v>
      </c>
    </row>
    <row r="13" spans="1:27" x14ac:dyDescent="0.3">
      <c r="A13" s="2"/>
      <c r="U13" s="14" t="s">
        <v>30</v>
      </c>
      <c r="V13" s="14">
        <f>SUM(V4:V12)</f>
        <v>2.5</v>
      </c>
      <c r="W13" s="14">
        <f>SUM(W4:W12)</f>
        <v>0</v>
      </c>
      <c r="X13" s="14">
        <f t="shared" ref="X13:Z13" si="4">SUM(X4:X12)</f>
        <v>0</v>
      </c>
      <c r="Y13" s="14">
        <f t="shared" si="4"/>
        <v>0</v>
      </c>
      <c r="Z13" s="14">
        <f t="shared" si="4"/>
        <v>0</v>
      </c>
      <c r="AA13" s="14">
        <f>SUM(V4:Z12)</f>
        <v>2.5</v>
      </c>
    </row>
    <row r="14" spans="1:27" x14ac:dyDescent="0.3">
      <c r="A14" s="2"/>
      <c r="U14" s="14"/>
      <c r="V14" s="14"/>
      <c r="W14" s="14"/>
      <c r="X14" s="14"/>
      <c r="Y14" s="14"/>
      <c r="Z14" s="14"/>
      <c r="AA14" s="14"/>
    </row>
    <row r="15" spans="1:27" ht="15" thickBot="1" x14ac:dyDescent="0.35">
      <c r="A15" s="2"/>
      <c r="U15" s="14"/>
      <c r="V15" s="76" t="s">
        <v>31</v>
      </c>
      <c r="W15" s="82"/>
      <c r="X15" s="82"/>
      <c r="Y15" s="83"/>
      <c r="Z15" s="83"/>
      <c r="AA15" s="14"/>
    </row>
    <row r="16" spans="1:27" ht="29.4" thickBot="1" x14ac:dyDescent="0.35">
      <c r="A16" s="2"/>
      <c r="U16" s="56">
        <f>B18</f>
        <v>0</v>
      </c>
      <c r="V16" s="24" t="str">
        <f>V3</f>
        <v>Attorney</v>
      </c>
      <c r="W16" s="25" t="str">
        <f>W3</f>
        <v>Travel (Attorney)</v>
      </c>
      <c r="X16" s="25" t="str">
        <f>X3</f>
        <v>Investigator</v>
      </c>
      <c r="Y16" s="25" t="str">
        <f>Y3</f>
        <v>Expert</v>
      </c>
      <c r="Z16" s="26" t="str">
        <f>Z3</f>
        <v>Staff</v>
      </c>
      <c r="AA16" s="14"/>
    </row>
    <row r="17" spans="1:27" x14ac:dyDescent="0.3">
      <c r="A17" s="2"/>
      <c r="U17" s="57" t="s">
        <v>19</v>
      </c>
      <c r="V17" s="15">
        <f>SUMIFS($L$4:$L$298,$E$4:$E$298,$U17,$G$4:$G$298,V$3)</f>
        <v>0</v>
      </c>
      <c r="W17" s="16">
        <f t="shared" ref="W17:Z17" si="5">SUMIFS($L$4:$L$298,$E$4:$E$298,$U17,$G$4:$G$298,W$3)</f>
        <v>0</v>
      </c>
      <c r="X17" s="16">
        <f t="shared" si="5"/>
        <v>0</v>
      </c>
      <c r="Y17" s="16">
        <f t="shared" si="5"/>
        <v>0</v>
      </c>
      <c r="Z17" s="17">
        <f t="shared" si="5"/>
        <v>0</v>
      </c>
      <c r="AA17" s="22">
        <f>SUM(V17:Z17)</f>
        <v>0</v>
      </c>
    </row>
    <row r="18" spans="1:27" ht="15" thickBot="1" x14ac:dyDescent="0.35">
      <c r="A18" s="2"/>
      <c r="U18" s="58" t="s">
        <v>29</v>
      </c>
      <c r="V18" s="74" t="s">
        <v>49</v>
      </c>
      <c r="W18" s="19">
        <f>SUMIFS($J$4:$J$5098,$E$4:$E$5098,$U18,$H$4:$H$5098,W$3)</f>
        <v>0</v>
      </c>
      <c r="X18" s="19">
        <f>SUMIFS($J$4:$J$5098,$E$4:$E$5098,$U18,$H$4:$H$5098,X$3)</f>
        <v>0</v>
      </c>
      <c r="Y18" s="20">
        <f>SUM(V17:X18)</f>
        <v>0</v>
      </c>
      <c r="Z18" s="21">
        <v>0</v>
      </c>
      <c r="AA18" s="22">
        <f>SUM(V18:Z18)</f>
        <v>0</v>
      </c>
    </row>
    <row r="19" spans="1:27" x14ac:dyDescent="0.3">
      <c r="A19" s="2"/>
      <c r="U19" s="60" t="s">
        <v>30</v>
      </c>
      <c r="V19" s="14">
        <f>SUM(V17:V18)</f>
        <v>0</v>
      </c>
      <c r="W19" s="14">
        <f t="shared" ref="W19:Z19" si="6">SUM(W17:W18)</f>
        <v>0</v>
      </c>
      <c r="X19" s="14">
        <f t="shared" si="6"/>
        <v>0</v>
      </c>
      <c r="Y19" s="14">
        <f t="shared" si="6"/>
        <v>0</v>
      </c>
      <c r="Z19" s="14">
        <f t="shared" si="6"/>
        <v>0</v>
      </c>
      <c r="AA19" s="23">
        <f>SUM(V17:Z18)</f>
        <v>0</v>
      </c>
    </row>
    <row r="20" spans="1:27" x14ac:dyDescent="0.3">
      <c r="A20" s="2"/>
      <c r="N20" s="2"/>
      <c r="U20" s="41" t="s">
        <v>60</v>
      </c>
      <c r="V20" s="14"/>
      <c r="W20" s="14"/>
      <c r="X20" s="14"/>
      <c r="Y20" s="14"/>
      <c r="Z20" s="14"/>
      <c r="AA20" s="14"/>
    </row>
    <row r="21" spans="1:27" x14ac:dyDescent="0.3">
      <c r="A21" s="2"/>
      <c r="N21" s="2"/>
      <c r="P21" s="2"/>
      <c r="U21" s="73" t="s">
        <v>63</v>
      </c>
      <c r="V21" s="14"/>
      <c r="W21" s="14"/>
      <c r="X21" s="14"/>
      <c r="Y21" s="14"/>
      <c r="Z21" s="14"/>
      <c r="AA21" s="14">
        <f>AA13+AA17</f>
        <v>2.5</v>
      </c>
    </row>
    <row r="22" spans="1:27" x14ac:dyDescent="0.3">
      <c r="A22" s="2"/>
      <c r="N22" s="2"/>
      <c r="U22" s="41" t="s">
        <v>61</v>
      </c>
      <c r="V22" s="14"/>
      <c r="W22" s="14"/>
      <c r="X22" s="14"/>
      <c r="Y22" s="14"/>
      <c r="Z22" s="14"/>
      <c r="AA22" s="14"/>
    </row>
    <row r="23" spans="1:27" x14ac:dyDescent="0.3">
      <c r="A23" s="2"/>
      <c r="N23" s="2"/>
      <c r="U23" s="14"/>
      <c r="V23" s="14"/>
      <c r="W23" s="14"/>
      <c r="X23" s="14"/>
      <c r="Y23" s="14"/>
      <c r="Z23" s="14"/>
      <c r="AA23" s="14"/>
    </row>
    <row r="24" spans="1:27" x14ac:dyDescent="0.3">
      <c r="A24" s="2"/>
      <c r="N24" s="2"/>
      <c r="U24" s="14"/>
      <c r="V24" s="14"/>
      <c r="W24" s="14"/>
      <c r="X24" s="14"/>
      <c r="Y24" s="14"/>
      <c r="Z24" s="14"/>
      <c r="AA24" s="14"/>
    </row>
    <row r="25" spans="1:27" x14ac:dyDescent="0.3">
      <c r="A25" s="2"/>
      <c r="N25" s="2"/>
      <c r="U25" s="14"/>
      <c r="V25" s="14"/>
      <c r="W25" s="14"/>
      <c r="X25" s="14"/>
      <c r="Y25" s="14"/>
      <c r="Z25" s="14"/>
      <c r="AA25" s="14"/>
    </row>
    <row r="26" spans="1:27" x14ac:dyDescent="0.3">
      <c r="A26" s="2"/>
      <c r="N26" s="2"/>
      <c r="U26" s="14"/>
      <c r="V26" s="14"/>
      <c r="W26" s="14"/>
      <c r="X26" s="14"/>
      <c r="Y26" s="14"/>
      <c r="Z26" s="14"/>
      <c r="AA26" s="14"/>
    </row>
    <row r="27" spans="1:27" x14ac:dyDescent="0.3">
      <c r="A27" s="2"/>
      <c r="U27" s="14"/>
      <c r="V27" s="14"/>
      <c r="W27" s="14"/>
      <c r="X27" s="14"/>
      <c r="Y27" s="14"/>
      <c r="Z27" s="14"/>
      <c r="AA27" s="14"/>
    </row>
    <row r="28" spans="1:27" x14ac:dyDescent="0.3">
      <c r="A28" s="2"/>
      <c r="N28" s="2"/>
      <c r="P28" s="2"/>
      <c r="U28" s="14"/>
      <c r="V28" s="14"/>
      <c r="W28" s="14"/>
      <c r="X28" s="14"/>
      <c r="Y28" s="14"/>
      <c r="Z28" s="14"/>
      <c r="AA28" s="14"/>
    </row>
    <row r="29" spans="1:27" x14ac:dyDescent="0.3">
      <c r="A29" s="2"/>
      <c r="N29" s="2"/>
      <c r="P29" s="2"/>
      <c r="U29" s="14"/>
      <c r="V29" s="14"/>
      <c r="W29" s="14"/>
      <c r="X29" s="14"/>
      <c r="Y29" s="14"/>
      <c r="Z29" s="14"/>
      <c r="AA29" s="14"/>
    </row>
    <row r="30" spans="1:27" x14ac:dyDescent="0.3">
      <c r="A30" s="2"/>
      <c r="N30" s="2"/>
      <c r="P30" s="2"/>
      <c r="U30" s="14"/>
      <c r="V30" s="14"/>
      <c r="W30" s="14"/>
      <c r="X30" s="14"/>
      <c r="Y30" s="14"/>
      <c r="Z30" s="14"/>
      <c r="AA30" s="14"/>
    </row>
    <row r="31" spans="1:27" x14ac:dyDescent="0.3">
      <c r="A31" s="2"/>
      <c r="N31" s="2"/>
      <c r="P31" s="2"/>
      <c r="U31" s="14"/>
      <c r="V31" s="14"/>
      <c r="W31" s="14"/>
      <c r="X31" s="14"/>
      <c r="Y31" s="14"/>
      <c r="Z31" s="14"/>
      <c r="AA31" s="14"/>
    </row>
    <row r="32" spans="1:27" x14ac:dyDescent="0.3">
      <c r="A32" s="2"/>
      <c r="N32" s="2"/>
      <c r="P32" s="2"/>
      <c r="U32" s="14"/>
      <c r="V32" s="14"/>
      <c r="W32" s="14"/>
      <c r="X32" s="14"/>
      <c r="Y32" s="14"/>
      <c r="Z32" s="14"/>
      <c r="AA32" s="14"/>
    </row>
    <row r="33" spans="1:27" x14ac:dyDescent="0.3">
      <c r="A33" s="2"/>
      <c r="N33" s="2"/>
      <c r="P33" s="2"/>
      <c r="U33" s="14"/>
      <c r="V33" s="14"/>
      <c r="W33" s="14"/>
      <c r="X33" s="14"/>
      <c r="Y33" s="14"/>
      <c r="Z33" s="14"/>
      <c r="AA33" s="14"/>
    </row>
    <row r="34" spans="1:27" x14ac:dyDescent="0.3">
      <c r="A34" s="2"/>
      <c r="N34" s="2"/>
      <c r="P34" s="2"/>
      <c r="U34" s="14"/>
      <c r="V34" s="14"/>
      <c r="W34" s="14"/>
      <c r="X34" s="14"/>
      <c r="Y34" s="14"/>
      <c r="Z34" s="14"/>
      <c r="AA34" s="14"/>
    </row>
    <row r="35" spans="1:27" x14ac:dyDescent="0.3">
      <c r="A35" s="2"/>
      <c r="N35" s="2"/>
      <c r="P35" s="2"/>
      <c r="U35" s="14"/>
      <c r="V35" s="14"/>
      <c r="W35" s="14"/>
      <c r="X35" s="14"/>
      <c r="Y35" s="14"/>
      <c r="Z35" s="14"/>
      <c r="AA35" s="14"/>
    </row>
    <row r="36" spans="1:27" x14ac:dyDescent="0.3">
      <c r="A36" s="2"/>
      <c r="N36" s="2"/>
      <c r="U36" s="14"/>
      <c r="V36" s="14"/>
      <c r="W36" s="14"/>
      <c r="X36" s="14"/>
      <c r="Y36" s="14"/>
      <c r="Z36" s="14"/>
      <c r="AA36" s="14"/>
    </row>
    <row r="37" spans="1:27" x14ac:dyDescent="0.3">
      <c r="A37" s="2"/>
      <c r="N37" s="2"/>
      <c r="P37" s="2"/>
      <c r="U37" s="14"/>
      <c r="V37" s="14"/>
      <c r="W37" s="14"/>
      <c r="X37" s="14"/>
      <c r="Y37" s="14"/>
      <c r="Z37" s="14"/>
      <c r="AA37" s="14"/>
    </row>
    <row r="38" spans="1:27" x14ac:dyDescent="0.3">
      <c r="A38" s="2"/>
      <c r="N38" s="2"/>
    </row>
    <row r="39" spans="1:27" x14ac:dyDescent="0.3">
      <c r="A39" s="2"/>
      <c r="N39" s="2"/>
    </row>
    <row r="40" spans="1:27" x14ac:dyDescent="0.3">
      <c r="A40" s="2"/>
      <c r="N40" s="2"/>
      <c r="P40" s="2"/>
    </row>
    <row r="41" spans="1:27" x14ac:dyDescent="0.3">
      <c r="A41" s="2"/>
      <c r="N41" s="2"/>
    </row>
    <row r="42" spans="1:27" x14ac:dyDescent="0.3">
      <c r="A42" s="2"/>
      <c r="N42" s="2"/>
    </row>
    <row r="43" spans="1:27" x14ac:dyDescent="0.3">
      <c r="A43" s="2"/>
      <c r="N43" s="2"/>
    </row>
    <row r="44" spans="1:27" x14ac:dyDescent="0.3">
      <c r="A44" s="2"/>
      <c r="N44" s="2"/>
      <c r="P44" s="2"/>
    </row>
    <row r="45" spans="1:27" x14ac:dyDescent="0.3">
      <c r="A45" s="2"/>
      <c r="N45" s="2"/>
    </row>
    <row r="46" spans="1:27" x14ac:dyDescent="0.3">
      <c r="A46" s="2"/>
      <c r="N46" s="2"/>
    </row>
    <row r="47" spans="1:27" x14ac:dyDescent="0.3">
      <c r="A47" s="2"/>
      <c r="N47" s="2"/>
    </row>
    <row r="48" spans="1:27" x14ac:dyDescent="0.3">
      <c r="A48" s="2"/>
      <c r="N48" s="2"/>
    </row>
    <row r="49" spans="1:16" x14ac:dyDescent="0.3">
      <c r="A49" s="2"/>
      <c r="N49" s="2"/>
      <c r="P49" s="2"/>
    </row>
    <row r="50" spans="1:16" x14ac:dyDescent="0.3">
      <c r="A50" s="2"/>
      <c r="N50" s="2"/>
      <c r="P50" s="2"/>
    </row>
    <row r="51" spans="1:16" x14ac:dyDescent="0.3">
      <c r="A51" s="2"/>
      <c r="N51" s="2"/>
    </row>
    <row r="52" spans="1:16" x14ac:dyDescent="0.3">
      <c r="A52" s="2"/>
      <c r="N52" s="2"/>
    </row>
    <row r="53" spans="1:16" x14ac:dyDescent="0.3">
      <c r="A53" s="2"/>
      <c r="N53" s="2"/>
    </row>
    <row r="54" spans="1:16" x14ac:dyDescent="0.3">
      <c r="A54" s="2"/>
      <c r="N54" s="2"/>
      <c r="P54" s="2"/>
    </row>
    <row r="55" spans="1:16" x14ac:dyDescent="0.3">
      <c r="A55" s="2"/>
      <c r="P55" s="2"/>
    </row>
    <row r="56" spans="1:16" x14ac:dyDescent="0.3">
      <c r="A56" s="2"/>
      <c r="P56" s="2"/>
    </row>
    <row r="57" spans="1:16" x14ac:dyDescent="0.3">
      <c r="A57" s="2"/>
      <c r="N57" s="2"/>
      <c r="P57" s="2"/>
    </row>
    <row r="58" spans="1:16" x14ac:dyDescent="0.3">
      <c r="A58" s="2"/>
      <c r="N58" s="2"/>
      <c r="P58" s="2"/>
    </row>
    <row r="59" spans="1:16" x14ac:dyDescent="0.3">
      <c r="A59" s="2"/>
      <c r="N59" s="2"/>
      <c r="P59" s="2"/>
    </row>
    <row r="60" spans="1:16" x14ac:dyDescent="0.3">
      <c r="A60" s="2"/>
      <c r="P60" s="2"/>
    </row>
    <row r="61" spans="1:16" x14ac:dyDescent="0.3">
      <c r="A61" s="2"/>
      <c r="P61" s="2"/>
    </row>
    <row r="62" spans="1:16" x14ac:dyDescent="0.3">
      <c r="A62" s="2"/>
      <c r="P62" s="2"/>
    </row>
    <row r="63" spans="1:16" x14ac:dyDescent="0.3">
      <c r="A63" s="2"/>
      <c r="P63" s="2"/>
    </row>
    <row r="64" spans="1:16" x14ac:dyDescent="0.3">
      <c r="A64" s="2"/>
      <c r="N64" s="2"/>
      <c r="P64" s="2"/>
    </row>
    <row r="65" spans="1:16" x14ac:dyDescent="0.3">
      <c r="A65" s="2"/>
      <c r="N65" s="2"/>
      <c r="P65" s="2"/>
    </row>
    <row r="66" spans="1:16" x14ac:dyDescent="0.3">
      <c r="A66" s="2"/>
      <c r="N66" s="2"/>
    </row>
    <row r="67" spans="1:16" x14ac:dyDescent="0.3">
      <c r="A67" s="2"/>
      <c r="N67" s="2"/>
    </row>
    <row r="68" spans="1:16" x14ac:dyDescent="0.3">
      <c r="A68" s="2"/>
      <c r="N68" s="2"/>
    </row>
    <row r="69" spans="1:16" x14ac:dyDescent="0.3">
      <c r="A69" s="2"/>
      <c r="N69" s="2"/>
    </row>
    <row r="70" spans="1:16" x14ac:dyDescent="0.3">
      <c r="A70" s="2"/>
      <c r="N70" s="2"/>
    </row>
    <row r="71" spans="1:16" x14ac:dyDescent="0.3">
      <c r="A71" s="2"/>
      <c r="N71" s="2"/>
    </row>
    <row r="72" spans="1:16" x14ac:dyDescent="0.3">
      <c r="A72" s="2"/>
      <c r="N72" s="2"/>
      <c r="P72" s="2"/>
    </row>
    <row r="73" spans="1:16" x14ac:dyDescent="0.3">
      <c r="A73" s="2"/>
      <c r="N73" s="2"/>
    </row>
    <row r="74" spans="1:16" x14ac:dyDescent="0.3">
      <c r="A74" s="2"/>
      <c r="N74" s="2"/>
    </row>
    <row r="75" spans="1:16" x14ac:dyDescent="0.3">
      <c r="A75" s="2"/>
      <c r="N75" s="2"/>
    </row>
    <row r="76" spans="1:16" x14ac:dyDescent="0.3">
      <c r="A76" s="2"/>
      <c r="N76" s="2"/>
    </row>
    <row r="77" spans="1:16" x14ac:dyDescent="0.3">
      <c r="A77" s="2"/>
      <c r="N77" s="2"/>
    </row>
    <row r="78" spans="1:16" x14ac:dyDescent="0.3">
      <c r="A78" s="2"/>
      <c r="N78" s="2"/>
      <c r="P78" s="2"/>
    </row>
    <row r="79" spans="1:16" x14ac:dyDescent="0.3">
      <c r="A79" s="2"/>
      <c r="N79" s="2"/>
    </row>
    <row r="80" spans="1:16" x14ac:dyDescent="0.3">
      <c r="A80" s="2"/>
      <c r="N80" s="2"/>
    </row>
    <row r="81" spans="1:16" x14ac:dyDescent="0.3">
      <c r="A81" s="2"/>
      <c r="N81" s="2"/>
    </row>
    <row r="82" spans="1:16" x14ac:dyDescent="0.3">
      <c r="A82" s="2"/>
      <c r="N82" s="2"/>
      <c r="P82" s="2"/>
    </row>
    <row r="83" spans="1:16" x14ac:dyDescent="0.3">
      <c r="A83" s="2"/>
      <c r="N83" s="2"/>
    </row>
    <row r="84" spans="1:16" x14ac:dyDescent="0.3">
      <c r="A84" s="2"/>
    </row>
    <row r="85" spans="1:16" x14ac:dyDescent="0.3">
      <c r="A85" s="2"/>
    </row>
    <row r="86" spans="1:16" x14ac:dyDescent="0.3">
      <c r="A86" s="2"/>
    </row>
    <row r="87" spans="1:16" x14ac:dyDescent="0.3">
      <c r="A87" s="2"/>
      <c r="P87" s="2"/>
    </row>
    <row r="88" spans="1:16" x14ac:dyDescent="0.3">
      <c r="A88" s="2"/>
      <c r="P88" s="2"/>
    </row>
    <row r="89" spans="1:16" x14ac:dyDescent="0.3">
      <c r="A89" s="2"/>
      <c r="P89" s="2"/>
    </row>
    <row r="90" spans="1:16" x14ac:dyDescent="0.3">
      <c r="A90" s="2"/>
      <c r="N90" s="2"/>
    </row>
    <row r="91" spans="1:16" x14ac:dyDescent="0.3">
      <c r="A91" s="2"/>
      <c r="N91" s="2"/>
    </row>
    <row r="92" spans="1:16" x14ac:dyDescent="0.3">
      <c r="A92" s="2"/>
      <c r="N92" s="2"/>
    </row>
    <row r="93" spans="1:16" x14ac:dyDescent="0.3">
      <c r="A93" s="2"/>
      <c r="N93" s="2"/>
    </row>
    <row r="94" spans="1:16" x14ac:dyDescent="0.3">
      <c r="A94" s="2"/>
    </row>
    <row r="95" spans="1:16" x14ac:dyDescent="0.3">
      <c r="A95" s="2"/>
    </row>
    <row r="96" spans="1:16" x14ac:dyDescent="0.3">
      <c r="A96" s="2"/>
    </row>
    <row r="97" spans="1:16" x14ac:dyDescent="0.3">
      <c r="A97" s="2"/>
    </row>
    <row r="98" spans="1:16" x14ac:dyDescent="0.3">
      <c r="A98" s="2"/>
    </row>
    <row r="99" spans="1:16" x14ac:dyDescent="0.3">
      <c r="A99" s="2"/>
      <c r="N99" s="2"/>
    </row>
    <row r="100" spans="1:16" x14ac:dyDescent="0.3">
      <c r="A100" s="2"/>
      <c r="N100" s="2"/>
      <c r="P100" s="2"/>
    </row>
    <row r="101" spans="1:16" x14ac:dyDescent="0.3">
      <c r="A101" s="2"/>
    </row>
    <row r="102" spans="1:16" x14ac:dyDescent="0.3">
      <c r="A102" s="2"/>
    </row>
    <row r="103" spans="1:16" x14ac:dyDescent="0.3">
      <c r="A103" s="2"/>
    </row>
    <row r="104" spans="1:16" x14ac:dyDescent="0.3">
      <c r="A104" s="2"/>
      <c r="N104" s="2"/>
    </row>
    <row r="105" spans="1:16" x14ac:dyDescent="0.3">
      <c r="A105" s="2"/>
      <c r="N105" s="2"/>
    </row>
    <row r="106" spans="1:16" x14ac:dyDescent="0.3">
      <c r="A106" s="2"/>
      <c r="N106" s="2"/>
    </row>
    <row r="107" spans="1:16" x14ac:dyDescent="0.3">
      <c r="A107" s="2"/>
      <c r="N107" s="2"/>
    </row>
    <row r="108" spans="1:16" x14ac:dyDescent="0.3">
      <c r="A108" s="2"/>
      <c r="N108" s="2"/>
      <c r="P108" s="2"/>
    </row>
    <row r="109" spans="1:16" x14ac:dyDescent="0.3">
      <c r="A109" s="2"/>
      <c r="N109" s="2"/>
    </row>
    <row r="110" spans="1:16" x14ac:dyDescent="0.3">
      <c r="A110" s="2"/>
      <c r="N110" s="2"/>
    </row>
    <row r="111" spans="1:16" x14ac:dyDescent="0.3">
      <c r="A111" s="2"/>
      <c r="N111" s="2"/>
    </row>
    <row r="112" spans="1:16" x14ac:dyDescent="0.3">
      <c r="A112" s="2"/>
      <c r="N112" s="2"/>
    </row>
    <row r="113" spans="1:16" x14ac:dyDescent="0.3">
      <c r="A113" s="2"/>
      <c r="N113" s="2"/>
    </row>
    <row r="114" spans="1:16" x14ac:dyDescent="0.3">
      <c r="A114" s="2"/>
      <c r="N114" s="2"/>
    </row>
    <row r="115" spans="1:16" x14ac:dyDescent="0.3">
      <c r="A115" s="2"/>
    </row>
    <row r="116" spans="1:16" x14ac:dyDescent="0.3">
      <c r="A116" s="2"/>
    </row>
    <row r="117" spans="1:16" x14ac:dyDescent="0.3">
      <c r="A117" s="2"/>
    </row>
    <row r="118" spans="1:16" x14ac:dyDescent="0.3">
      <c r="A118" s="2"/>
    </row>
    <row r="119" spans="1:16" x14ac:dyDescent="0.3">
      <c r="A119" s="2"/>
    </row>
    <row r="120" spans="1:16" x14ac:dyDescent="0.3">
      <c r="A120" s="2"/>
      <c r="P120" s="2"/>
    </row>
    <row r="121" spans="1:16" x14ac:dyDescent="0.3">
      <c r="A121" s="2"/>
      <c r="N121" s="2"/>
      <c r="P121" s="2"/>
    </row>
    <row r="122" spans="1:16" x14ac:dyDescent="0.3">
      <c r="A122" s="2"/>
      <c r="N122" s="2"/>
      <c r="P122" s="2"/>
    </row>
    <row r="123" spans="1:16" x14ac:dyDescent="0.3">
      <c r="A123" s="2"/>
      <c r="N123" s="2"/>
    </row>
    <row r="124" spans="1:16" x14ac:dyDescent="0.3">
      <c r="A124" s="2"/>
      <c r="N124" s="2"/>
    </row>
    <row r="125" spans="1:16" x14ac:dyDescent="0.3">
      <c r="A125" s="2"/>
      <c r="N125" s="2"/>
    </row>
    <row r="126" spans="1:16" x14ac:dyDescent="0.3">
      <c r="A126" s="2"/>
      <c r="N126" s="2"/>
    </row>
    <row r="127" spans="1:16" x14ac:dyDescent="0.3">
      <c r="A127" s="2"/>
      <c r="N127" s="2"/>
    </row>
    <row r="128" spans="1:16" x14ac:dyDescent="0.3">
      <c r="A128" s="2"/>
      <c r="N128" s="2"/>
    </row>
    <row r="129" spans="1:16" x14ac:dyDescent="0.3">
      <c r="A129" s="2"/>
      <c r="N129" s="2"/>
    </row>
    <row r="130" spans="1:16" x14ac:dyDescent="0.3">
      <c r="A130" s="2"/>
      <c r="N130" s="2"/>
      <c r="P130" s="2"/>
    </row>
    <row r="131" spans="1:16" x14ac:dyDescent="0.3">
      <c r="A131" s="2"/>
      <c r="P131" s="2"/>
    </row>
    <row r="132" spans="1:16" x14ac:dyDescent="0.3">
      <c r="A132" s="2"/>
      <c r="N132" s="2"/>
      <c r="P132" s="2"/>
    </row>
    <row r="133" spans="1:16" x14ac:dyDescent="0.3">
      <c r="A133" s="2"/>
      <c r="N133" s="2"/>
      <c r="P133" s="2"/>
    </row>
    <row r="134" spans="1:16" x14ac:dyDescent="0.3">
      <c r="A134" s="2"/>
      <c r="P134" s="2"/>
    </row>
    <row r="135" spans="1:16" x14ac:dyDescent="0.3">
      <c r="A135" s="2"/>
    </row>
    <row r="136" spans="1:16" x14ac:dyDescent="0.3">
      <c r="A136" s="2"/>
      <c r="N136" s="2"/>
    </row>
    <row r="137" spans="1:16" x14ac:dyDescent="0.3">
      <c r="A137" s="2"/>
      <c r="N137" s="2"/>
    </row>
    <row r="138" spans="1:16" x14ac:dyDescent="0.3">
      <c r="A138" s="2"/>
      <c r="N138" s="2"/>
    </row>
    <row r="139" spans="1:16" x14ac:dyDescent="0.3">
      <c r="A139" s="2"/>
      <c r="N139" s="2"/>
    </row>
    <row r="140" spans="1:16" x14ac:dyDescent="0.3">
      <c r="A140" s="2"/>
      <c r="N140" s="2"/>
    </row>
    <row r="141" spans="1:16" x14ac:dyDescent="0.3">
      <c r="A141" s="2"/>
      <c r="N141" s="2"/>
    </row>
    <row r="142" spans="1:16" x14ac:dyDescent="0.3">
      <c r="A142" s="2"/>
    </row>
    <row r="143" spans="1:16" x14ac:dyDescent="0.3">
      <c r="A143" s="2"/>
      <c r="P143" s="2"/>
    </row>
    <row r="144" spans="1:16" x14ac:dyDescent="0.3">
      <c r="A144" s="2"/>
      <c r="P144" s="2"/>
    </row>
    <row r="145" spans="1:16" x14ac:dyDescent="0.3">
      <c r="A145" s="2"/>
      <c r="P145" s="2"/>
    </row>
    <row r="146" spans="1:16" x14ac:dyDescent="0.3">
      <c r="A146" s="2"/>
      <c r="N146" s="2"/>
      <c r="P146" s="2"/>
    </row>
    <row r="147" spans="1:16" x14ac:dyDescent="0.3">
      <c r="A147" s="2"/>
      <c r="N147" s="2"/>
      <c r="P147" s="2"/>
    </row>
    <row r="148" spans="1:16" x14ac:dyDescent="0.3">
      <c r="A148" s="2"/>
      <c r="P148" s="2"/>
    </row>
    <row r="149" spans="1:16" x14ac:dyDescent="0.3">
      <c r="A149" s="2"/>
      <c r="N149" s="2"/>
      <c r="P149" s="2"/>
    </row>
    <row r="150" spans="1:16" x14ac:dyDescent="0.3">
      <c r="A150" s="2"/>
      <c r="N150" s="2"/>
      <c r="P150" s="2"/>
    </row>
    <row r="151" spans="1:16" x14ac:dyDescent="0.3">
      <c r="A151" s="2"/>
      <c r="N151" s="2"/>
      <c r="P151" s="2"/>
    </row>
    <row r="152" spans="1:16" x14ac:dyDescent="0.3">
      <c r="A152" s="2"/>
      <c r="N152" s="2"/>
      <c r="P152" s="2"/>
    </row>
    <row r="153" spans="1:16" x14ac:dyDescent="0.3">
      <c r="A153" s="2"/>
      <c r="N153" s="2"/>
    </row>
    <row r="154" spans="1:16" x14ac:dyDescent="0.3">
      <c r="A154" s="2"/>
      <c r="N154" s="2"/>
    </row>
    <row r="155" spans="1:16" x14ac:dyDescent="0.3">
      <c r="A155" s="2"/>
      <c r="N155" s="2"/>
    </row>
    <row r="156" spans="1:16" x14ac:dyDescent="0.3">
      <c r="A156" s="2"/>
      <c r="N156" s="2"/>
    </row>
    <row r="157" spans="1:16" x14ac:dyDescent="0.3">
      <c r="A157" s="2"/>
      <c r="N157" s="2"/>
    </row>
    <row r="158" spans="1:16" x14ac:dyDescent="0.3">
      <c r="A158" s="2"/>
      <c r="N158" s="2"/>
    </row>
    <row r="159" spans="1:16" x14ac:dyDescent="0.3">
      <c r="A159" s="2"/>
      <c r="N159" s="2"/>
    </row>
    <row r="160" spans="1:16" x14ac:dyDescent="0.3">
      <c r="A160" s="2"/>
      <c r="N160" s="2"/>
    </row>
    <row r="161" spans="1:16" x14ac:dyDescent="0.3">
      <c r="A161" s="2"/>
      <c r="N161" s="2"/>
      <c r="P161" s="2"/>
    </row>
    <row r="162" spans="1:16" x14ac:dyDescent="0.3">
      <c r="A162" s="2"/>
      <c r="N162" s="2"/>
      <c r="P162" s="2"/>
    </row>
    <row r="163" spans="1:16" x14ac:dyDescent="0.3">
      <c r="A163" s="2"/>
      <c r="N163" s="2"/>
    </row>
    <row r="164" spans="1:16" x14ac:dyDescent="0.3">
      <c r="A164" s="2"/>
      <c r="N164" s="2"/>
    </row>
    <row r="165" spans="1:16" x14ac:dyDescent="0.3">
      <c r="A165" s="2"/>
      <c r="N165" s="2"/>
    </row>
    <row r="166" spans="1:16" x14ac:dyDescent="0.3">
      <c r="A166" s="2"/>
      <c r="N166" s="2"/>
    </row>
    <row r="167" spans="1:16" x14ac:dyDescent="0.3">
      <c r="A167" s="2"/>
      <c r="N167" s="2"/>
    </row>
    <row r="168" spans="1:16" x14ac:dyDescent="0.3">
      <c r="A168" s="2"/>
      <c r="N168" s="2"/>
    </row>
    <row r="169" spans="1:16" x14ac:dyDescent="0.3">
      <c r="A169" s="2"/>
      <c r="N169" s="2"/>
    </row>
    <row r="170" spans="1:16" x14ac:dyDescent="0.3">
      <c r="A170" s="2"/>
      <c r="N170" s="2"/>
    </row>
    <row r="171" spans="1:16" x14ac:dyDescent="0.3">
      <c r="A171" s="2"/>
    </row>
    <row r="172" spans="1:16" x14ac:dyDescent="0.3">
      <c r="A172" s="2"/>
    </row>
    <row r="173" spans="1:16" x14ac:dyDescent="0.3">
      <c r="A173" s="2"/>
      <c r="P173" s="2"/>
    </row>
    <row r="174" spans="1:16" x14ac:dyDescent="0.3">
      <c r="A174" s="2"/>
      <c r="P174" s="2"/>
    </row>
    <row r="175" spans="1:16" x14ac:dyDescent="0.3">
      <c r="A175" s="2"/>
      <c r="P175" s="2"/>
    </row>
    <row r="176" spans="1:16" x14ac:dyDescent="0.3">
      <c r="A176" s="2"/>
    </row>
    <row r="177" spans="1:16" x14ac:dyDescent="0.3">
      <c r="A177" s="2"/>
    </row>
    <row r="178" spans="1:16" x14ac:dyDescent="0.3">
      <c r="A178" s="2"/>
      <c r="N178" s="2"/>
    </row>
    <row r="179" spans="1:16" x14ac:dyDescent="0.3">
      <c r="A179" s="2"/>
    </row>
    <row r="180" spans="1:16" x14ac:dyDescent="0.3">
      <c r="A180" s="2"/>
      <c r="N180" s="2"/>
    </row>
    <row r="181" spans="1:16" x14ac:dyDescent="0.3">
      <c r="A181" s="2"/>
    </row>
    <row r="182" spans="1:16" x14ac:dyDescent="0.3">
      <c r="A182" s="2"/>
      <c r="N182" s="2"/>
    </row>
    <row r="183" spans="1:16" x14ac:dyDescent="0.3">
      <c r="A183" s="2"/>
      <c r="N183" s="2"/>
    </row>
    <row r="184" spans="1:16" x14ac:dyDescent="0.3">
      <c r="A184" s="2"/>
    </row>
    <row r="185" spans="1:16" x14ac:dyDescent="0.3">
      <c r="A185" s="2"/>
      <c r="N185" s="2"/>
    </row>
    <row r="186" spans="1:16" x14ac:dyDescent="0.3">
      <c r="A186" s="2"/>
    </row>
    <row r="187" spans="1:16" x14ac:dyDescent="0.3">
      <c r="A187" s="2"/>
      <c r="P187" s="2"/>
    </row>
    <row r="188" spans="1:16" x14ac:dyDescent="0.3">
      <c r="A188" s="2"/>
      <c r="P188" s="2"/>
    </row>
    <row r="189" spans="1:16" x14ac:dyDescent="0.3">
      <c r="A189" s="2"/>
      <c r="P189" s="2"/>
    </row>
    <row r="190" spans="1:16" x14ac:dyDescent="0.3">
      <c r="A190" s="2"/>
    </row>
    <row r="191" spans="1:16" x14ac:dyDescent="0.3">
      <c r="A191" s="2"/>
    </row>
    <row r="192" spans="1:16" x14ac:dyDescent="0.3">
      <c r="A192" s="2"/>
      <c r="N192" s="2"/>
    </row>
    <row r="193" spans="1:16" x14ac:dyDescent="0.3">
      <c r="A193" s="2"/>
    </row>
    <row r="194" spans="1:16" x14ac:dyDescent="0.3">
      <c r="A194" s="2"/>
      <c r="P194" s="2"/>
    </row>
    <row r="195" spans="1:16" x14ac:dyDescent="0.3">
      <c r="A195" s="2"/>
      <c r="N195" s="2"/>
      <c r="P195" s="2"/>
    </row>
    <row r="196" spans="1:16" x14ac:dyDescent="0.3">
      <c r="A196" s="2"/>
      <c r="P196" s="2"/>
    </row>
    <row r="197" spans="1:16" x14ac:dyDescent="0.3">
      <c r="A197" s="2"/>
      <c r="P197" s="2"/>
    </row>
    <row r="198" spans="1:16" x14ac:dyDescent="0.3">
      <c r="A198" s="2"/>
      <c r="P198" s="2"/>
    </row>
    <row r="199" spans="1:16" x14ac:dyDescent="0.3">
      <c r="A199" s="2"/>
    </row>
    <row r="200" spans="1:16" x14ac:dyDescent="0.3">
      <c r="A200" s="2"/>
    </row>
    <row r="201" spans="1:16" x14ac:dyDescent="0.3">
      <c r="A201" s="2"/>
    </row>
    <row r="202" spans="1:16" x14ac:dyDescent="0.3">
      <c r="A202" s="2"/>
    </row>
    <row r="203" spans="1:16" x14ac:dyDescent="0.3">
      <c r="A203" s="2"/>
      <c r="P203" s="2"/>
    </row>
    <row r="204" spans="1:16" x14ac:dyDescent="0.3">
      <c r="A204" s="2"/>
      <c r="P204" s="2"/>
    </row>
    <row r="205" spans="1:16" x14ac:dyDescent="0.3">
      <c r="A205" s="2"/>
      <c r="P205" s="2"/>
    </row>
    <row r="206" spans="1:16" x14ac:dyDescent="0.3">
      <c r="A206" s="2"/>
      <c r="P206" s="2"/>
    </row>
    <row r="207" spans="1:16" x14ac:dyDescent="0.3">
      <c r="A207" s="2"/>
      <c r="P207" s="2"/>
    </row>
    <row r="208" spans="1:16" x14ac:dyDescent="0.3">
      <c r="A208" s="2"/>
      <c r="P208" s="2"/>
    </row>
    <row r="209" spans="1:16" x14ac:dyDescent="0.3">
      <c r="A209" s="2"/>
    </row>
    <row r="210" spans="1:16" x14ac:dyDescent="0.3">
      <c r="A210" s="2"/>
    </row>
    <row r="211" spans="1:16" x14ac:dyDescent="0.3">
      <c r="A211" s="2"/>
    </row>
    <row r="212" spans="1:16" x14ac:dyDescent="0.3">
      <c r="A212" s="2"/>
    </row>
    <row r="213" spans="1:16" x14ac:dyDescent="0.3">
      <c r="A213" s="2"/>
    </row>
    <row r="214" spans="1:16" x14ac:dyDescent="0.3">
      <c r="A214" s="2"/>
    </row>
    <row r="215" spans="1:16" x14ac:dyDescent="0.3">
      <c r="A215" s="2"/>
    </row>
    <row r="216" spans="1:16" x14ac:dyDescent="0.3">
      <c r="A216" s="2"/>
    </row>
    <row r="217" spans="1:16" x14ac:dyDescent="0.3">
      <c r="A217" s="2"/>
      <c r="N217" s="2"/>
    </row>
    <row r="218" spans="1:16" x14ac:dyDescent="0.3">
      <c r="A218" s="2"/>
      <c r="N218" s="2"/>
    </row>
    <row r="219" spans="1:16" x14ac:dyDescent="0.3">
      <c r="A219" s="2"/>
      <c r="N219" s="2"/>
    </row>
    <row r="220" spans="1:16" x14ac:dyDescent="0.3">
      <c r="A220" s="2"/>
      <c r="N220" s="2"/>
      <c r="P220" s="2"/>
    </row>
    <row r="221" spans="1:16" x14ac:dyDescent="0.3">
      <c r="A221" s="2"/>
      <c r="P221" s="2"/>
    </row>
    <row r="222" spans="1:16" x14ac:dyDescent="0.3">
      <c r="A222" s="2"/>
      <c r="P222" s="2"/>
    </row>
    <row r="223" spans="1:16" x14ac:dyDescent="0.3">
      <c r="A223" s="2"/>
      <c r="P223" s="2"/>
    </row>
    <row r="224" spans="1:16" x14ac:dyDescent="0.3">
      <c r="A224" s="2"/>
    </row>
    <row r="225" spans="1:16" x14ac:dyDescent="0.3">
      <c r="A225" s="2"/>
    </row>
    <row r="226" spans="1:16" x14ac:dyDescent="0.3">
      <c r="A226" s="2"/>
    </row>
    <row r="227" spans="1:16" x14ac:dyDescent="0.3">
      <c r="A227" s="2"/>
    </row>
    <row r="228" spans="1:16" x14ac:dyDescent="0.3">
      <c r="A228" s="2"/>
    </row>
    <row r="229" spans="1:16" x14ac:dyDescent="0.3">
      <c r="A229" s="2"/>
    </row>
    <row r="230" spans="1:16" x14ac:dyDescent="0.3">
      <c r="A230" s="2"/>
    </row>
    <row r="231" spans="1:16" x14ac:dyDescent="0.3">
      <c r="A231" s="2"/>
    </row>
    <row r="232" spans="1:16" x14ac:dyDescent="0.3">
      <c r="A232" s="2"/>
    </row>
    <row r="233" spans="1:16" x14ac:dyDescent="0.3">
      <c r="A233" s="2"/>
    </row>
    <row r="234" spans="1:16" x14ac:dyDescent="0.3">
      <c r="A234" s="2"/>
    </row>
    <row r="235" spans="1:16" x14ac:dyDescent="0.3">
      <c r="A235" s="2"/>
    </row>
    <row r="236" spans="1:16" x14ac:dyDescent="0.3">
      <c r="A236" s="2"/>
      <c r="N236" s="2"/>
      <c r="P236" s="2"/>
    </row>
    <row r="237" spans="1:16" x14ac:dyDescent="0.3">
      <c r="A237" s="2"/>
      <c r="P237" s="2"/>
    </row>
    <row r="238" spans="1:16" x14ac:dyDescent="0.3">
      <c r="A238" s="2"/>
      <c r="P238" s="2"/>
    </row>
    <row r="239" spans="1:16" x14ac:dyDescent="0.3">
      <c r="A239" s="2"/>
      <c r="P239" s="2"/>
    </row>
    <row r="240" spans="1:16" x14ac:dyDescent="0.3">
      <c r="A240" s="2"/>
    </row>
    <row r="241" spans="1:16" x14ac:dyDescent="0.3">
      <c r="A241" s="2"/>
    </row>
    <row r="242" spans="1:16" x14ac:dyDescent="0.3">
      <c r="A242" s="2"/>
    </row>
    <row r="243" spans="1:16" x14ac:dyDescent="0.3">
      <c r="A243" s="2"/>
    </row>
    <row r="244" spans="1:16" x14ac:dyDescent="0.3">
      <c r="A244" s="2"/>
      <c r="N244" s="2"/>
      <c r="P244" s="2"/>
    </row>
    <row r="245" spans="1:16" x14ac:dyDescent="0.3">
      <c r="A245" s="2"/>
    </row>
    <row r="246" spans="1:16" x14ac:dyDescent="0.3">
      <c r="A246" s="2"/>
      <c r="P246" s="2"/>
    </row>
    <row r="247" spans="1:16" x14ac:dyDescent="0.3">
      <c r="A247" s="2"/>
      <c r="N247" s="2"/>
      <c r="P247" s="2"/>
    </row>
    <row r="248" spans="1:16" x14ac:dyDescent="0.3">
      <c r="A248" s="2"/>
      <c r="N248" s="2"/>
    </row>
    <row r="249" spans="1:16" x14ac:dyDescent="0.3">
      <c r="A249" s="2"/>
    </row>
    <row r="250" spans="1:16" x14ac:dyDescent="0.3">
      <c r="A250" s="2"/>
    </row>
    <row r="251" spans="1:16" x14ac:dyDescent="0.3">
      <c r="A251" s="2"/>
      <c r="N251" s="2"/>
    </row>
    <row r="252" spans="1:16" x14ac:dyDescent="0.3">
      <c r="A252" s="2"/>
      <c r="N252" s="2"/>
    </row>
    <row r="253" spans="1:16" x14ac:dyDescent="0.3">
      <c r="A253" s="2"/>
      <c r="N253" s="2"/>
    </row>
    <row r="254" spans="1:16" x14ac:dyDescent="0.3">
      <c r="A254" s="2"/>
      <c r="N254" s="2"/>
    </row>
    <row r="255" spans="1:16" x14ac:dyDescent="0.3">
      <c r="A255" s="2"/>
      <c r="N255" s="2"/>
    </row>
    <row r="256" spans="1:16" x14ac:dyDescent="0.3">
      <c r="A256" s="2"/>
      <c r="N256" s="2"/>
    </row>
    <row r="257" spans="1:14" x14ac:dyDescent="0.3">
      <c r="A257" s="2"/>
      <c r="N257" s="2"/>
    </row>
    <row r="258" spans="1:14" x14ac:dyDescent="0.3">
      <c r="A258" s="2"/>
      <c r="N258" s="2"/>
    </row>
    <row r="259" spans="1:14" x14ac:dyDescent="0.3">
      <c r="A259" s="2"/>
      <c r="N259" s="2"/>
    </row>
    <row r="260" spans="1:14" x14ac:dyDescent="0.3">
      <c r="A260" s="2"/>
      <c r="N260" s="2"/>
    </row>
    <row r="261" spans="1:14" x14ac:dyDescent="0.3">
      <c r="A261" s="2"/>
      <c r="N261" s="2"/>
    </row>
    <row r="262" spans="1:14" x14ac:dyDescent="0.3">
      <c r="A262" s="2"/>
      <c r="N262" s="2"/>
    </row>
    <row r="263" spans="1:14" x14ac:dyDescent="0.3">
      <c r="A263" s="2"/>
      <c r="N263" s="2"/>
    </row>
    <row r="264" spans="1:14" x14ac:dyDescent="0.3">
      <c r="A264" s="2"/>
      <c r="N264" s="2"/>
    </row>
    <row r="265" spans="1:14" x14ac:dyDescent="0.3">
      <c r="A265" s="2"/>
      <c r="N265" s="2"/>
    </row>
    <row r="266" spans="1:14" x14ac:dyDescent="0.3">
      <c r="A266" s="2"/>
      <c r="N266" s="2"/>
    </row>
    <row r="267" spans="1:14" x14ac:dyDescent="0.3">
      <c r="A267" s="2"/>
      <c r="N267" s="2"/>
    </row>
    <row r="268" spans="1:14" x14ac:dyDescent="0.3">
      <c r="A268" s="2"/>
      <c r="N268" s="2"/>
    </row>
    <row r="269" spans="1:14" x14ac:dyDescent="0.3">
      <c r="A269" s="2"/>
      <c r="N269" s="2"/>
    </row>
    <row r="270" spans="1:14" x14ac:dyDescent="0.3">
      <c r="A270" s="2"/>
      <c r="N270" s="2"/>
    </row>
    <row r="271" spans="1:14" x14ac:dyDescent="0.3">
      <c r="A271" s="2"/>
      <c r="N271" s="2"/>
    </row>
    <row r="272" spans="1:14" x14ac:dyDescent="0.3">
      <c r="A272" s="2"/>
      <c r="N272" s="2"/>
    </row>
    <row r="273" spans="1:14" x14ac:dyDescent="0.3">
      <c r="A273" s="2"/>
      <c r="N273" s="2"/>
    </row>
    <row r="274" spans="1:14" x14ac:dyDescent="0.3">
      <c r="A274" s="2"/>
      <c r="N274" s="2"/>
    </row>
    <row r="275" spans="1:14" x14ac:dyDescent="0.3">
      <c r="A275" s="2"/>
      <c r="N275" s="2"/>
    </row>
    <row r="276" spans="1:14" x14ac:dyDescent="0.3">
      <c r="A276" s="2"/>
      <c r="N276" s="2"/>
    </row>
    <row r="277" spans="1:14" x14ac:dyDescent="0.3">
      <c r="A277" s="2"/>
      <c r="N277" s="2"/>
    </row>
    <row r="278" spans="1:14" x14ac:dyDescent="0.3">
      <c r="A278" s="2"/>
      <c r="N278" s="2"/>
    </row>
    <row r="279" spans="1:14" x14ac:dyDescent="0.3">
      <c r="A279" s="2"/>
      <c r="N279" s="2"/>
    </row>
    <row r="280" spans="1:14" x14ac:dyDescent="0.3">
      <c r="A280" s="2"/>
      <c r="N280" s="2"/>
    </row>
    <row r="281" spans="1:14" x14ac:dyDescent="0.3">
      <c r="A281" s="2"/>
      <c r="N281" s="2"/>
    </row>
    <row r="282" spans="1:14" x14ac:dyDescent="0.3">
      <c r="A282" s="2"/>
      <c r="N282" s="2"/>
    </row>
    <row r="283" spans="1:14" x14ac:dyDescent="0.3">
      <c r="A283" s="2"/>
      <c r="N283" s="2"/>
    </row>
    <row r="284" spans="1:14" x14ac:dyDescent="0.3">
      <c r="A284" s="2"/>
      <c r="N284" s="2"/>
    </row>
    <row r="285" spans="1:14" x14ac:dyDescent="0.3">
      <c r="A285" s="2"/>
      <c r="N285" s="2"/>
    </row>
    <row r="286" spans="1:14" x14ac:dyDescent="0.3">
      <c r="A286" s="2"/>
      <c r="N286" s="2"/>
    </row>
    <row r="287" spans="1:14" x14ac:dyDescent="0.3">
      <c r="A287" s="2"/>
      <c r="N287" s="2"/>
    </row>
    <row r="288" spans="1:14" x14ac:dyDescent="0.3">
      <c r="A288" s="2"/>
      <c r="N288" s="2"/>
    </row>
    <row r="289" spans="1:16" x14ac:dyDescent="0.3">
      <c r="A289" s="2"/>
      <c r="N289" s="2"/>
    </row>
    <row r="290" spans="1:16" x14ac:dyDescent="0.3">
      <c r="A290" s="2"/>
      <c r="N290" s="2"/>
    </row>
    <row r="291" spans="1:16" x14ac:dyDescent="0.3">
      <c r="A291" s="2"/>
      <c r="N291" s="2"/>
    </row>
    <row r="292" spans="1:16" x14ac:dyDescent="0.3">
      <c r="A292" s="2"/>
      <c r="N292" s="2"/>
    </row>
    <row r="293" spans="1:16" x14ac:dyDescent="0.3">
      <c r="A293" s="2"/>
      <c r="N293" s="2"/>
    </row>
    <row r="294" spans="1:16" x14ac:dyDescent="0.3">
      <c r="A294" s="2"/>
      <c r="N294" s="2"/>
    </row>
    <row r="295" spans="1:16" x14ac:dyDescent="0.3">
      <c r="A295" s="2"/>
      <c r="N295" s="2"/>
    </row>
    <row r="296" spans="1:16" x14ac:dyDescent="0.3">
      <c r="A296" s="2"/>
      <c r="N296" s="2"/>
    </row>
    <row r="297" spans="1:16" x14ac:dyDescent="0.3">
      <c r="A297" s="2"/>
      <c r="N297" s="2"/>
    </row>
    <row r="298" spans="1:16" x14ac:dyDescent="0.3">
      <c r="A298" s="2"/>
      <c r="N298" s="2"/>
      <c r="P298" s="2"/>
    </row>
    <row r="299" spans="1:16" x14ac:dyDescent="0.3">
      <c r="A299" s="2"/>
      <c r="N299" s="2"/>
    </row>
    <row r="300" spans="1:16" x14ac:dyDescent="0.3">
      <c r="A300" s="2"/>
      <c r="N300" s="2"/>
    </row>
    <row r="301" spans="1:16" x14ac:dyDescent="0.3">
      <c r="A301" s="2"/>
      <c r="N301" s="2"/>
    </row>
    <row r="302" spans="1:16" x14ac:dyDescent="0.3">
      <c r="A302" s="2"/>
      <c r="N302" s="2"/>
    </row>
    <row r="303" spans="1:16" x14ac:dyDescent="0.3">
      <c r="A303" s="2"/>
      <c r="N303" s="2"/>
    </row>
    <row r="304" spans="1:16" x14ac:dyDescent="0.3">
      <c r="A304" s="2"/>
      <c r="N304" s="2"/>
    </row>
    <row r="305" spans="1:14" x14ac:dyDescent="0.3">
      <c r="A305" s="2"/>
      <c r="N305" s="2"/>
    </row>
    <row r="306" spans="1:14" x14ac:dyDescent="0.3">
      <c r="A306" s="2"/>
      <c r="N306" s="2"/>
    </row>
    <row r="307" spans="1:14" x14ac:dyDescent="0.3">
      <c r="A307" s="2"/>
      <c r="N307" s="2"/>
    </row>
    <row r="308" spans="1:14" x14ac:dyDescent="0.3">
      <c r="A308" s="2"/>
      <c r="N308" s="2"/>
    </row>
    <row r="309" spans="1:14" x14ac:dyDescent="0.3">
      <c r="A309" s="2"/>
      <c r="N309" s="2"/>
    </row>
    <row r="310" spans="1:14" x14ac:dyDescent="0.3">
      <c r="A310" s="2"/>
      <c r="N310" s="2"/>
    </row>
    <row r="311" spans="1:14" x14ac:dyDescent="0.3">
      <c r="A311" s="2"/>
      <c r="N311" s="2"/>
    </row>
    <row r="312" spans="1:14" x14ac:dyDescent="0.3">
      <c r="A312" s="2"/>
      <c r="N312" s="2"/>
    </row>
    <row r="313" spans="1:14" x14ac:dyDescent="0.3">
      <c r="A313" s="2"/>
      <c r="N313" s="2"/>
    </row>
    <row r="314" spans="1:14" x14ac:dyDescent="0.3">
      <c r="A314" s="2"/>
      <c r="N314" s="2"/>
    </row>
    <row r="315" spans="1:14" x14ac:dyDescent="0.3">
      <c r="A315" s="2"/>
      <c r="N315" s="2"/>
    </row>
    <row r="316" spans="1:14" x14ac:dyDescent="0.3">
      <c r="A316" s="2"/>
      <c r="N316" s="2"/>
    </row>
    <row r="317" spans="1:14" x14ac:dyDescent="0.3">
      <c r="A317" s="2"/>
      <c r="N317" s="2"/>
    </row>
    <row r="318" spans="1:14" x14ac:dyDescent="0.3">
      <c r="A318" s="2"/>
      <c r="N318" s="2"/>
    </row>
    <row r="319" spans="1:14" x14ac:dyDescent="0.3">
      <c r="A319" s="2"/>
      <c r="N319" s="2"/>
    </row>
    <row r="320" spans="1:14" x14ac:dyDescent="0.3">
      <c r="A320" s="2"/>
      <c r="N320" s="2"/>
    </row>
    <row r="321" spans="1:14" x14ac:dyDescent="0.3">
      <c r="A321" s="2"/>
      <c r="N321" s="2"/>
    </row>
    <row r="322" spans="1:14" x14ac:dyDescent="0.3">
      <c r="A322" s="2"/>
      <c r="N322" s="2"/>
    </row>
    <row r="323" spans="1:14" x14ac:dyDescent="0.3">
      <c r="A323" s="2"/>
      <c r="N323" s="2"/>
    </row>
    <row r="324" spans="1:14" x14ac:dyDescent="0.3">
      <c r="A324" s="2"/>
      <c r="N324" s="2"/>
    </row>
    <row r="325" spans="1:14" x14ac:dyDescent="0.3">
      <c r="A325" s="2"/>
      <c r="N325" s="2"/>
    </row>
    <row r="326" spans="1:14" x14ac:dyDescent="0.3">
      <c r="A326" s="2"/>
      <c r="N326" s="2"/>
    </row>
    <row r="327" spans="1:14" x14ac:dyDescent="0.3">
      <c r="A327" s="2"/>
    </row>
    <row r="328" spans="1:14" x14ac:dyDescent="0.3">
      <c r="A328" s="2"/>
    </row>
    <row r="329" spans="1:14" x14ac:dyDescent="0.3">
      <c r="A329" s="2"/>
    </row>
    <row r="330" spans="1:14" x14ac:dyDescent="0.3">
      <c r="A330" s="2"/>
    </row>
    <row r="331" spans="1:14" x14ac:dyDescent="0.3">
      <c r="A331" s="2"/>
    </row>
    <row r="332" spans="1:14" x14ac:dyDescent="0.3">
      <c r="A332" s="2"/>
    </row>
    <row r="333" spans="1:14" x14ac:dyDescent="0.3">
      <c r="A333" s="2"/>
    </row>
    <row r="334" spans="1:14" x14ac:dyDescent="0.3">
      <c r="A334" s="2"/>
    </row>
    <row r="335" spans="1:14" x14ac:dyDescent="0.3">
      <c r="A335" s="2"/>
      <c r="N335" s="2"/>
    </row>
    <row r="336" spans="1:14" x14ac:dyDescent="0.3">
      <c r="A336" s="2"/>
      <c r="N336" s="2"/>
    </row>
    <row r="337" spans="1:14" x14ac:dyDescent="0.3">
      <c r="A337" s="2"/>
      <c r="N337" s="2"/>
    </row>
    <row r="338" spans="1:14" x14ac:dyDescent="0.3">
      <c r="A338" s="2"/>
      <c r="N338" s="2"/>
    </row>
    <row r="339" spans="1:14" x14ac:dyDescent="0.3">
      <c r="A339" s="2"/>
      <c r="N339" s="2"/>
    </row>
    <row r="340" spans="1:14" x14ac:dyDescent="0.3">
      <c r="A340" s="2"/>
      <c r="N340" s="2"/>
    </row>
    <row r="341" spans="1:14" x14ac:dyDescent="0.3">
      <c r="A341" s="2"/>
      <c r="N341" s="2"/>
    </row>
    <row r="342" spans="1:14" x14ac:dyDescent="0.3">
      <c r="A342" s="2"/>
      <c r="N342" s="2"/>
    </row>
    <row r="343" spans="1:14" x14ac:dyDescent="0.3">
      <c r="A343" s="2"/>
      <c r="N343" s="2"/>
    </row>
    <row r="344" spans="1:14" x14ac:dyDescent="0.3">
      <c r="A344" s="2"/>
      <c r="N344" s="2"/>
    </row>
    <row r="345" spans="1:14" x14ac:dyDescent="0.3">
      <c r="A345" s="2"/>
      <c r="N345" s="2"/>
    </row>
    <row r="346" spans="1:14" x14ac:dyDescent="0.3">
      <c r="A346" s="2"/>
      <c r="N346" s="2"/>
    </row>
    <row r="347" spans="1:14" x14ac:dyDescent="0.3">
      <c r="A347" s="2"/>
      <c r="N347" s="2"/>
    </row>
    <row r="348" spans="1:14" x14ac:dyDescent="0.3">
      <c r="A348" s="2"/>
      <c r="N348" s="2"/>
    </row>
    <row r="349" spans="1:14" x14ac:dyDescent="0.3">
      <c r="A349" s="2"/>
      <c r="N349" s="2"/>
    </row>
    <row r="350" spans="1:14" x14ac:dyDescent="0.3">
      <c r="A350" s="2"/>
      <c r="N350" s="2"/>
    </row>
    <row r="351" spans="1:14" x14ac:dyDescent="0.3">
      <c r="A351" s="2"/>
      <c r="N351" s="2"/>
    </row>
    <row r="352" spans="1:14" x14ac:dyDescent="0.3">
      <c r="A352" s="2"/>
      <c r="N352" s="2"/>
    </row>
    <row r="353" spans="1:14" x14ac:dyDescent="0.3">
      <c r="A353" s="2"/>
      <c r="N353" s="2"/>
    </row>
    <row r="354" spans="1:14" x14ac:dyDescent="0.3">
      <c r="A354" s="2"/>
      <c r="N354" s="2"/>
    </row>
    <row r="355" spans="1:14" x14ac:dyDescent="0.3">
      <c r="A355" s="2"/>
      <c r="N355" s="2"/>
    </row>
    <row r="356" spans="1:14" x14ac:dyDescent="0.3">
      <c r="A356" s="2"/>
      <c r="N356" s="2"/>
    </row>
    <row r="357" spans="1:14" x14ac:dyDescent="0.3">
      <c r="A357" s="2"/>
      <c r="N357" s="2"/>
    </row>
    <row r="358" spans="1:14" x14ac:dyDescent="0.3">
      <c r="A358" s="2"/>
      <c r="N358" s="2"/>
    </row>
    <row r="359" spans="1:14" x14ac:dyDescent="0.3">
      <c r="A359" s="2"/>
      <c r="N359" s="2"/>
    </row>
    <row r="360" spans="1:14" x14ac:dyDescent="0.3">
      <c r="A360" s="2"/>
      <c r="N360" s="2"/>
    </row>
    <row r="361" spans="1:14" x14ac:dyDescent="0.3">
      <c r="A361" s="2"/>
      <c r="N361" s="2"/>
    </row>
    <row r="362" spans="1:14" x14ac:dyDescent="0.3">
      <c r="A362" s="2"/>
      <c r="N362" s="2"/>
    </row>
    <row r="363" spans="1:14" x14ac:dyDescent="0.3">
      <c r="A363" s="2"/>
      <c r="N363" s="2"/>
    </row>
    <row r="364" spans="1:14" x14ac:dyDescent="0.3">
      <c r="A364" s="2"/>
      <c r="N364" s="2"/>
    </row>
    <row r="365" spans="1:14" x14ac:dyDescent="0.3">
      <c r="A365" s="2"/>
      <c r="N365" s="2"/>
    </row>
    <row r="366" spans="1:14" x14ac:dyDescent="0.3">
      <c r="A366" s="2"/>
      <c r="N366" s="2"/>
    </row>
    <row r="367" spans="1:14" x14ac:dyDescent="0.3">
      <c r="A367" s="2"/>
      <c r="N367" s="2"/>
    </row>
    <row r="368" spans="1:14" x14ac:dyDescent="0.3">
      <c r="A368" s="2"/>
      <c r="N368" s="2"/>
    </row>
    <row r="369" spans="1:1" x14ac:dyDescent="0.3">
      <c r="A369" s="2"/>
    </row>
    <row r="370" spans="1:1" x14ac:dyDescent="0.3">
      <c r="A370" s="2"/>
    </row>
    <row r="371" spans="1:1" x14ac:dyDescent="0.3">
      <c r="A371" s="2"/>
    </row>
    <row r="372" spans="1:1" x14ac:dyDescent="0.3">
      <c r="A372" s="2"/>
    </row>
    <row r="373" spans="1:1" x14ac:dyDescent="0.3">
      <c r="A373" s="2"/>
    </row>
    <row r="374" spans="1:1" x14ac:dyDescent="0.3">
      <c r="A374" s="2"/>
    </row>
    <row r="375" spans="1:1" x14ac:dyDescent="0.3">
      <c r="A375" s="2"/>
    </row>
    <row r="376" spans="1:1" x14ac:dyDescent="0.3">
      <c r="A376" s="2"/>
    </row>
    <row r="377" spans="1:1" x14ac:dyDescent="0.3">
      <c r="A377" s="2"/>
    </row>
    <row r="378" spans="1:1" x14ac:dyDescent="0.3">
      <c r="A378" s="2"/>
    </row>
    <row r="379" spans="1:1" x14ac:dyDescent="0.3">
      <c r="A379" s="2"/>
    </row>
    <row r="380" spans="1:1" x14ac:dyDescent="0.3">
      <c r="A380" s="2"/>
    </row>
    <row r="381" spans="1:1" x14ac:dyDescent="0.3">
      <c r="A381" s="2"/>
    </row>
    <row r="382" spans="1:1" x14ac:dyDescent="0.3">
      <c r="A382" s="2"/>
    </row>
    <row r="383" spans="1:1" x14ac:dyDescent="0.3">
      <c r="A383" s="2"/>
    </row>
    <row r="384" spans="1:1" x14ac:dyDescent="0.3">
      <c r="A384" s="2"/>
    </row>
    <row r="385" spans="1:14" x14ac:dyDescent="0.3">
      <c r="A385" s="2"/>
    </row>
    <row r="386" spans="1:14" x14ac:dyDescent="0.3">
      <c r="A386" s="2"/>
      <c r="N386" s="2"/>
    </row>
    <row r="387" spans="1:14" x14ac:dyDescent="0.3">
      <c r="A387" s="2"/>
      <c r="N387" s="2"/>
    </row>
    <row r="388" spans="1:14" x14ac:dyDescent="0.3">
      <c r="A388" s="2"/>
      <c r="N388" s="2"/>
    </row>
    <row r="389" spans="1:14" x14ac:dyDescent="0.3">
      <c r="A389" s="2"/>
      <c r="N389" s="2"/>
    </row>
    <row r="390" spans="1:14" x14ac:dyDescent="0.3">
      <c r="A390" s="2"/>
      <c r="N390" s="2"/>
    </row>
    <row r="391" spans="1:14" x14ac:dyDescent="0.3">
      <c r="A391" s="2"/>
      <c r="N391" s="2"/>
    </row>
    <row r="392" spans="1:14" x14ac:dyDescent="0.3">
      <c r="A392" s="2"/>
      <c r="N392" s="2"/>
    </row>
    <row r="393" spans="1:14" x14ac:dyDescent="0.3">
      <c r="A393" s="2"/>
      <c r="N393" s="2"/>
    </row>
    <row r="394" spans="1:14" x14ac:dyDescent="0.3">
      <c r="A394" s="2"/>
      <c r="N394" s="2"/>
    </row>
    <row r="395" spans="1:14" x14ac:dyDescent="0.3">
      <c r="A395" s="2"/>
      <c r="N395" s="2"/>
    </row>
    <row r="396" spans="1:14" x14ac:dyDescent="0.3">
      <c r="A396" s="2"/>
    </row>
    <row r="397" spans="1:14" x14ac:dyDescent="0.3">
      <c r="A397" s="2"/>
    </row>
    <row r="398" spans="1:14" x14ac:dyDescent="0.3">
      <c r="A398" s="2"/>
      <c r="N398" s="2"/>
    </row>
    <row r="399" spans="1:14" x14ac:dyDescent="0.3">
      <c r="A399" s="2"/>
      <c r="N399" s="2"/>
    </row>
    <row r="400" spans="1:14" x14ac:dyDescent="0.3">
      <c r="A400" s="2"/>
      <c r="N400" s="2"/>
    </row>
    <row r="401" spans="1:14" x14ac:dyDescent="0.3">
      <c r="A401" s="2"/>
      <c r="N401" s="2"/>
    </row>
    <row r="402" spans="1:14" x14ac:dyDescent="0.3">
      <c r="A402" s="2"/>
      <c r="N402" s="2"/>
    </row>
    <row r="403" spans="1:14" x14ac:dyDescent="0.3">
      <c r="A403" s="2"/>
      <c r="N403" s="2"/>
    </row>
    <row r="404" spans="1:14" x14ac:dyDescent="0.3">
      <c r="A404" s="2"/>
      <c r="N404" s="2"/>
    </row>
    <row r="405" spans="1:14" x14ac:dyDescent="0.3">
      <c r="A405" s="2"/>
      <c r="N405" s="2"/>
    </row>
    <row r="406" spans="1:14" x14ac:dyDescent="0.3">
      <c r="A406" s="2"/>
      <c r="N406" s="2"/>
    </row>
    <row r="407" spans="1:14" x14ac:dyDescent="0.3">
      <c r="A407" s="2"/>
      <c r="N407" s="2"/>
    </row>
    <row r="408" spans="1:14" x14ac:dyDescent="0.3">
      <c r="A408" s="2"/>
      <c r="N408" s="2"/>
    </row>
    <row r="409" spans="1:14" x14ac:dyDescent="0.3">
      <c r="A409" s="2"/>
    </row>
    <row r="410" spans="1:14" x14ac:dyDescent="0.3">
      <c r="A410" s="2"/>
    </row>
    <row r="411" spans="1:14" x14ac:dyDescent="0.3">
      <c r="A411" s="2"/>
    </row>
    <row r="412" spans="1:14" x14ac:dyDescent="0.3">
      <c r="A412" s="2"/>
    </row>
    <row r="413" spans="1:14" x14ac:dyDescent="0.3">
      <c r="A413" s="2"/>
    </row>
    <row r="414" spans="1:14" x14ac:dyDescent="0.3">
      <c r="A414" s="2"/>
    </row>
    <row r="415" spans="1:14" x14ac:dyDescent="0.3">
      <c r="A415" s="2"/>
    </row>
    <row r="416" spans="1:14" x14ac:dyDescent="0.3">
      <c r="A416" s="2"/>
    </row>
    <row r="417" spans="1:1" x14ac:dyDescent="0.3">
      <c r="A417" s="2"/>
    </row>
    <row r="418" spans="1:1" x14ac:dyDescent="0.3">
      <c r="A418" s="2"/>
    </row>
    <row r="419" spans="1:1" x14ac:dyDescent="0.3">
      <c r="A419" s="2"/>
    </row>
    <row r="420" spans="1:1" x14ac:dyDescent="0.3">
      <c r="A420" s="2"/>
    </row>
    <row r="421" spans="1:1" x14ac:dyDescent="0.3">
      <c r="A421" s="2"/>
    </row>
    <row r="422" spans="1:1" x14ac:dyDescent="0.3">
      <c r="A422" s="2"/>
    </row>
    <row r="423" spans="1:1" x14ac:dyDescent="0.3">
      <c r="A423" s="2"/>
    </row>
    <row r="424" spans="1:1" x14ac:dyDescent="0.3">
      <c r="A424" s="2"/>
    </row>
    <row r="425" spans="1:1" x14ac:dyDescent="0.3">
      <c r="A425" s="2"/>
    </row>
    <row r="426" spans="1:1" x14ac:dyDescent="0.3">
      <c r="A426" s="2"/>
    </row>
    <row r="427" spans="1:1" x14ac:dyDescent="0.3">
      <c r="A427" s="2"/>
    </row>
    <row r="428" spans="1:1" x14ac:dyDescent="0.3">
      <c r="A428" s="2"/>
    </row>
    <row r="429" spans="1:1" x14ac:dyDescent="0.3">
      <c r="A429" s="2"/>
    </row>
    <row r="430" spans="1:1" x14ac:dyDescent="0.3">
      <c r="A430" s="2"/>
    </row>
    <row r="431" spans="1:1" x14ac:dyDescent="0.3">
      <c r="A431" s="2"/>
    </row>
    <row r="432" spans="1:1" x14ac:dyDescent="0.3">
      <c r="A432" s="2"/>
    </row>
    <row r="433" spans="1:14" x14ac:dyDescent="0.3">
      <c r="A433" s="2"/>
    </row>
    <row r="434" spans="1:14" x14ac:dyDescent="0.3">
      <c r="A434" s="2"/>
      <c r="N434" s="2"/>
    </row>
    <row r="435" spans="1:14" x14ac:dyDescent="0.3">
      <c r="A435" s="2"/>
    </row>
    <row r="436" spans="1:14" x14ac:dyDescent="0.3">
      <c r="A436" s="2"/>
    </row>
    <row r="437" spans="1:14" x14ac:dyDescent="0.3">
      <c r="A437" s="2"/>
    </row>
    <row r="438" spans="1:14" x14ac:dyDescent="0.3">
      <c r="A438" s="2"/>
    </row>
    <row r="439" spans="1:14" x14ac:dyDescent="0.3">
      <c r="A439" s="2"/>
    </row>
    <row r="440" spans="1:14" x14ac:dyDescent="0.3">
      <c r="A440" s="2"/>
    </row>
    <row r="441" spans="1:14" x14ac:dyDescent="0.3">
      <c r="A441" s="2"/>
    </row>
    <row r="442" spans="1:14" x14ac:dyDescent="0.3">
      <c r="A442" s="2"/>
    </row>
    <row r="443" spans="1:14" x14ac:dyDescent="0.3">
      <c r="A443" s="2"/>
    </row>
    <row r="444" spans="1:14" x14ac:dyDescent="0.3">
      <c r="A444" s="2"/>
    </row>
    <row r="445" spans="1:14" x14ac:dyDescent="0.3">
      <c r="A445" s="2"/>
    </row>
    <row r="446" spans="1:14" x14ac:dyDescent="0.3">
      <c r="A446" s="2"/>
    </row>
    <row r="447" spans="1:14" x14ac:dyDescent="0.3">
      <c r="A447" s="2"/>
    </row>
    <row r="448" spans="1:14" x14ac:dyDescent="0.3">
      <c r="A448" s="2"/>
    </row>
    <row r="449" spans="1:1" x14ac:dyDescent="0.3">
      <c r="A449" s="2"/>
    </row>
    <row r="450" spans="1:1" x14ac:dyDescent="0.3">
      <c r="A450" s="2"/>
    </row>
    <row r="451" spans="1:1" x14ac:dyDescent="0.3">
      <c r="A451" s="2"/>
    </row>
    <row r="452" spans="1:1" x14ac:dyDescent="0.3">
      <c r="A452" s="2"/>
    </row>
    <row r="453" spans="1:1" x14ac:dyDescent="0.3">
      <c r="A453" s="2"/>
    </row>
    <row r="454" spans="1:1" x14ac:dyDescent="0.3">
      <c r="A454" s="2"/>
    </row>
    <row r="455" spans="1:1" x14ac:dyDescent="0.3">
      <c r="A455" s="2"/>
    </row>
    <row r="456" spans="1:1" x14ac:dyDescent="0.3">
      <c r="A456" s="2"/>
    </row>
    <row r="457" spans="1:1" x14ac:dyDescent="0.3">
      <c r="A457" s="2"/>
    </row>
    <row r="458" spans="1:1" x14ac:dyDescent="0.3">
      <c r="A458" s="2"/>
    </row>
    <row r="459" spans="1:1" x14ac:dyDescent="0.3">
      <c r="A459" s="2"/>
    </row>
    <row r="460" spans="1:1" x14ac:dyDescent="0.3">
      <c r="A460" s="2"/>
    </row>
    <row r="461" spans="1:1" x14ac:dyDescent="0.3">
      <c r="A461" s="2"/>
    </row>
    <row r="462" spans="1:1" x14ac:dyDescent="0.3">
      <c r="A462" s="2"/>
    </row>
    <row r="463" spans="1:1" x14ac:dyDescent="0.3">
      <c r="A463" s="2"/>
    </row>
    <row r="464" spans="1:1" x14ac:dyDescent="0.3">
      <c r="A464" s="2"/>
    </row>
    <row r="465" spans="1:14" x14ac:dyDescent="0.3">
      <c r="A465" s="2"/>
      <c r="N465" s="2"/>
    </row>
    <row r="466" spans="1:14" x14ac:dyDescent="0.3">
      <c r="A466" s="2"/>
      <c r="N466" s="2"/>
    </row>
    <row r="467" spans="1:14" x14ac:dyDescent="0.3">
      <c r="A467" s="2"/>
      <c r="N467" s="2"/>
    </row>
    <row r="468" spans="1:14" x14ac:dyDescent="0.3">
      <c r="A468" s="2"/>
      <c r="N468" s="2"/>
    </row>
    <row r="469" spans="1:14" x14ac:dyDescent="0.3">
      <c r="A469" s="2"/>
      <c r="N469" s="2"/>
    </row>
    <row r="470" spans="1:14" x14ac:dyDescent="0.3">
      <c r="A470" s="2"/>
      <c r="N470" s="2"/>
    </row>
    <row r="471" spans="1:14" x14ac:dyDescent="0.3">
      <c r="A471" s="2"/>
    </row>
    <row r="472" spans="1:14" x14ac:dyDescent="0.3">
      <c r="A472" s="2"/>
    </row>
    <row r="473" spans="1:14" x14ac:dyDescent="0.3">
      <c r="A473" s="2"/>
    </row>
    <row r="474" spans="1:14" x14ac:dyDescent="0.3">
      <c r="A474" s="2"/>
    </row>
    <row r="475" spans="1:14" x14ac:dyDescent="0.3">
      <c r="A475" s="2"/>
    </row>
    <row r="476" spans="1:14" x14ac:dyDescent="0.3">
      <c r="A476" s="2"/>
    </row>
    <row r="477" spans="1:14" x14ac:dyDescent="0.3">
      <c r="A477" s="2"/>
    </row>
    <row r="478" spans="1:14" x14ac:dyDescent="0.3">
      <c r="A478" s="2"/>
    </row>
    <row r="479" spans="1:14" x14ac:dyDescent="0.3">
      <c r="A479" s="2"/>
    </row>
    <row r="480" spans="1:14" x14ac:dyDescent="0.3">
      <c r="A480" s="2"/>
    </row>
    <row r="481" spans="1:14" x14ac:dyDescent="0.3">
      <c r="A481" s="2"/>
    </row>
    <row r="482" spans="1:14" x14ac:dyDescent="0.3">
      <c r="A482" s="2"/>
    </row>
    <row r="483" spans="1:14" x14ac:dyDescent="0.3">
      <c r="A483" s="2"/>
      <c r="N483" s="2"/>
    </row>
    <row r="484" spans="1:14" x14ac:dyDescent="0.3">
      <c r="A484" s="2"/>
      <c r="N484" s="2"/>
    </row>
    <row r="485" spans="1:14" x14ac:dyDescent="0.3">
      <c r="A485" s="2"/>
      <c r="N485" s="2"/>
    </row>
    <row r="486" spans="1:14" x14ac:dyDescent="0.3">
      <c r="A486" s="2"/>
    </row>
    <row r="487" spans="1:14" x14ac:dyDescent="0.3">
      <c r="A487" s="2"/>
    </row>
    <row r="488" spans="1:14" x14ac:dyDescent="0.3">
      <c r="A488" s="2"/>
    </row>
    <row r="489" spans="1:14" x14ac:dyDescent="0.3">
      <c r="A489" s="2"/>
    </row>
    <row r="490" spans="1:14" x14ac:dyDescent="0.3">
      <c r="A490" s="2"/>
    </row>
    <row r="491" spans="1:14" x14ac:dyDescent="0.3">
      <c r="A491" s="2"/>
    </row>
    <row r="492" spans="1:14" x14ac:dyDescent="0.3">
      <c r="A492" s="2"/>
    </row>
    <row r="493" spans="1:14" x14ac:dyDescent="0.3">
      <c r="A493" s="2"/>
    </row>
    <row r="494" spans="1:14" x14ac:dyDescent="0.3">
      <c r="A494" s="2"/>
      <c r="N494" s="2"/>
    </row>
    <row r="495" spans="1:14" x14ac:dyDescent="0.3">
      <c r="A495" s="2"/>
      <c r="N495" s="2"/>
    </row>
    <row r="496" spans="1:14" x14ac:dyDescent="0.3">
      <c r="A496" s="2"/>
      <c r="N496" s="2"/>
    </row>
    <row r="497" spans="1:14" x14ac:dyDescent="0.3">
      <c r="A497" s="2"/>
      <c r="N497" s="2"/>
    </row>
    <row r="498" spans="1:14" x14ac:dyDescent="0.3">
      <c r="A498" s="2"/>
      <c r="N498" s="2"/>
    </row>
    <row r="499" spans="1:14" x14ac:dyDescent="0.3">
      <c r="A499" s="2"/>
    </row>
    <row r="500" spans="1:14" x14ac:dyDescent="0.3">
      <c r="A500" s="2"/>
    </row>
    <row r="501" spans="1:14" x14ac:dyDescent="0.3">
      <c r="A501" s="2"/>
    </row>
    <row r="502" spans="1:14" x14ac:dyDescent="0.3">
      <c r="A502" s="2"/>
    </row>
    <row r="503" spans="1:14" x14ac:dyDescent="0.3">
      <c r="A503" s="2"/>
    </row>
    <row r="504" spans="1:14" x14ac:dyDescent="0.3">
      <c r="A504" s="2"/>
    </row>
    <row r="505" spans="1:14" x14ac:dyDescent="0.3">
      <c r="A505" s="2"/>
    </row>
    <row r="506" spans="1:14" x14ac:dyDescent="0.3">
      <c r="A506" s="2"/>
    </row>
    <row r="507" spans="1:14" x14ac:dyDescent="0.3">
      <c r="A507" s="2"/>
    </row>
    <row r="508" spans="1:14" x14ac:dyDescent="0.3">
      <c r="A508" s="2"/>
    </row>
    <row r="509" spans="1:14" x14ac:dyDescent="0.3">
      <c r="A509" s="2"/>
    </row>
    <row r="510" spans="1:14" x14ac:dyDescent="0.3">
      <c r="A510" s="2"/>
    </row>
    <row r="511" spans="1:14" x14ac:dyDescent="0.3">
      <c r="A511" s="2"/>
    </row>
    <row r="512" spans="1:14" x14ac:dyDescent="0.3">
      <c r="A512" s="2"/>
    </row>
    <row r="513" spans="1:14" x14ac:dyDescent="0.3">
      <c r="A513" s="2"/>
    </row>
    <row r="514" spans="1:14" x14ac:dyDescent="0.3">
      <c r="A514" s="2"/>
    </row>
    <row r="515" spans="1:14" x14ac:dyDescent="0.3">
      <c r="A515" s="2"/>
    </row>
    <row r="516" spans="1:14" x14ac:dyDescent="0.3">
      <c r="A516" s="2"/>
    </row>
    <row r="517" spans="1:14" x14ac:dyDescent="0.3">
      <c r="A517" s="2"/>
    </row>
    <row r="518" spans="1:14" x14ac:dyDescent="0.3">
      <c r="A518" s="2"/>
    </row>
    <row r="519" spans="1:14" x14ac:dyDescent="0.3">
      <c r="A519" s="2"/>
    </row>
    <row r="520" spans="1:14" x14ac:dyDescent="0.3">
      <c r="A520" s="2"/>
    </row>
    <row r="521" spans="1:14" x14ac:dyDescent="0.3">
      <c r="A521" s="2"/>
      <c r="N521" s="2"/>
    </row>
    <row r="522" spans="1:14" x14ac:dyDescent="0.3">
      <c r="A522" s="2"/>
      <c r="N522" s="2"/>
    </row>
    <row r="523" spans="1:14" x14ac:dyDescent="0.3">
      <c r="A523" s="2"/>
      <c r="N523" s="2"/>
    </row>
    <row r="524" spans="1:14" x14ac:dyDescent="0.3">
      <c r="A524" s="2"/>
      <c r="N524" s="2"/>
    </row>
    <row r="525" spans="1:14" x14ac:dyDescent="0.3">
      <c r="A525" s="2"/>
      <c r="N525" s="2"/>
    </row>
    <row r="526" spans="1:14" x14ac:dyDescent="0.3">
      <c r="A526" s="2"/>
      <c r="N526" s="2"/>
    </row>
    <row r="527" spans="1:14" x14ac:dyDescent="0.3">
      <c r="A527" s="2"/>
      <c r="N527" s="2"/>
    </row>
    <row r="528" spans="1:14" x14ac:dyDescent="0.3">
      <c r="A528" s="2"/>
      <c r="N528" s="2"/>
    </row>
    <row r="529" spans="1:14" x14ac:dyDescent="0.3">
      <c r="A529" s="2"/>
      <c r="N529" s="2"/>
    </row>
    <row r="530" spans="1:14" x14ac:dyDescent="0.3">
      <c r="A530" s="2"/>
      <c r="N530" s="2"/>
    </row>
    <row r="531" spans="1:14" x14ac:dyDescent="0.3">
      <c r="A531" s="2"/>
      <c r="N531" s="2"/>
    </row>
    <row r="532" spans="1:14" x14ac:dyDescent="0.3">
      <c r="A532" s="2"/>
      <c r="N532" s="2"/>
    </row>
    <row r="533" spans="1:14" x14ac:dyDescent="0.3">
      <c r="A533" s="2"/>
      <c r="N533" s="2"/>
    </row>
    <row r="534" spans="1:14" x14ac:dyDescent="0.3">
      <c r="A534" s="2"/>
    </row>
    <row r="535" spans="1:14" x14ac:dyDescent="0.3">
      <c r="A535" s="2"/>
    </row>
    <row r="536" spans="1:14" x14ac:dyDescent="0.3">
      <c r="A536" s="2"/>
      <c r="N536" s="2"/>
    </row>
    <row r="537" spans="1:14" x14ac:dyDescent="0.3">
      <c r="A537" s="2"/>
    </row>
    <row r="538" spans="1:14" x14ac:dyDescent="0.3">
      <c r="A538" s="2"/>
    </row>
    <row r="539" spans="1:14" x14ac:dyDescent="0.3">
      <c r="A539" s="2"/>
    </row>
    <row r="540" spans="1:14" x14ac:dyDescent="0.3">
      <c r="A540" s="2"/>
    </row>
    <row r="541" spans="1:14" x14ac:dyDescent="0.3">
      <c r="A541" s="2"/>
    </row>
    <row r="542" spans="1:14" x14ac:dyDescent="0.3">
      <c r="A542" s="2"/>
    </row>
    <row r="543" spans="1:14" x14ac:dyDescent="0.3">
      <c r="A543" s="2"/>
      <c r="N543" s="2"/>
    </row>
    <row r="544" spans="1:14" x14ac:dyDescent="0.3">
      <c r="A544" s="2"/>
      <c r="N544" s="2"/>
    </row>
    <row r="545" spans="1:14" x14ac:dyDescent="0.3">
      <c r="A545" s="2"/>
    </row>
    <row r="546" spans="1:14" x14ac:dyDescent="0.3">
      <c r="A546" s="2"/>
    </row>
    <row r="547" spans="1:14" x14ac:dyDescent="0.3">
      <c r="A547" s="2"/>
    </row>
    <row r="548" spans="1:14" x14ac:dyDescent="0.3">
      <c r="A548" s="2"/>
    </row>
    <row r="549" spans="1:14" x14ac:dyDescent="0.3">
      <c r="A549" s="2"/>
    </row>
    <row r="550" spans="1:14" x14ac:dyDescent="0.3">
      <c r="A550" s="2"/>
    </row>
    <row r="551" spans="1:14" x14ac:dyDescent="0.3">
      <c r="A551" s="2"/>
    </row>
    <row r="552" spans="1:14" x14ac:dyDescent="0.3">
      <c r="A552" s="2"/>
    </row>
    <row r="553" spans="1:14" x14ac:dyDescent="0.3">
      <c r="A553" s="2"/>
      <c r="N553" s="2"/>
    </row>
    <row r="554" spans="1:14" x14ac:dyDescent="0.3">
      <c r="A554" s="2"/>
    </row>
    <row r="555" spans="1:14" x14ac:dyDescent="0.3">
      <c r="A555" s="2"/>
    </row>
    <row r="556" spans="1:14" x14ac:dyDescent="0.3">
      <c r="A556" s="2"/>
    </row>
    <row r="557" spans="1:14" x14ac:dyDescent="0.3">
      <c r="A557" s="2"/>
    </row>
    <row r="558" spans="1:14" x14ac:dyDescent="0.3">
      <c r="A558" s="2"/>
    </row>
    <row r="559" spans="1:14" x14ac:dyDescent="0.3">
      <c r="A559" s="2"/>
    </row>
    <row r="560" spans="1:14" x14ac:dyDescent="0.3">
      <c r="A560" s="2"/>
    </row>
    <row r="561" spans="1:1" x14ac:dyDescent="0.3">
      <c r="A561" s="2"/>
    </row>
    <row r="562" spans="1:1" x14ac:dyDescent="0.3">
      <c r="A562" s="2"/>
    </row>
    <row r="563" spans="1:1" x14ac:dyDescent="0.3">
      <c r="A563" s="2"/>
    </row>
    <row r="564" spans="1:1" x14ac:dyDescent="0.3">
      <c r="A564" s="2"/>
    </row>
    <row r="565" spans="1:1" x14ac:dyDescent="0.3">
      <c r="A565" s="2"/>
    </row>
    <row r="566" spans="1:1" x14ac:dyDescent="0.3">
      <c r="A566" s="2"/>
    </row>
    <row r="567" spans="1:1" x14ac:dyDescent="0.3">
      <c r="A567" s="2"/>
    </row>
    <row r="568" spans="1:1" x14ac:dyDescent="0.3">
      <c r="A568" s="2"/>
    </row>
    <row r="569" spans="1:1" x14ac:dyDescent="0.3">
      <c r="A569" s="2"/>
    </row>
    <row r="570" spans="1:1" x14ac:dyDescent="0.3">
      <c r="A570" s="2"/>
    </row>
    <row r="571" spans="1:1" x14ac:dyDescent="0.3">
      <c r="A571" s="2"/>
    </row>
    <row r="572" spans="1:1" x14ac:dyDescent="0.3">
      <c r="A572" s="2"/>
    </row>
    <row r="573" spans="1:1" x14ac:dyDescent="0.3">
      <c r="A573" s="2"/>
    </row>
    <row r="574" spans="1:1" x14ac:dyDescent="0.3">
      <c r="A574" s="2"/>
    </row>
    <row r="575" spans="1:1" x14ac:dyDescent="0.3">
      <c r="A575" s="2"/>
    </row>
    <row r="576" spans="1:1" x14ac:dyDescent="0.3">
      <c r="A576" s="2"/>
    </row>
    <row r="577" spans="1:14" x14ac:dyDescent="0.3">
      <c r="A577" s="2"/>
    </row>
    <row r="578" spans="1:14" x14ac:dyDescent="0.3">
      <c r="A578" s="2"/>
    </row>
    <row r="579" spans="1:14" x14ac:dyDescent="0.3">
      <c r="A579" s="2"/>
    </row>
    <row r="580" spans="1:14" x14ac:dyDescent="0.3">
      <c r="A580" s="2"/>
    </row>
    <row r="581" spans="1:14" x14ac:dyDescent="0.3">
      <c r="A581" s="2"/>
    </row>
    <row r="582" spans="1:14" x14ac:dyDescent="0.3">
      <c r="A582" s="2"/>
    </row>
    <row r="583" spans="1:14" x14ac:dyDescent="0.3">
      <c r="A583" s="2"/>
    </row>
    <row r="584" spans="1:14" x14ac:dyDescent="0.3">
      <c r="A584" s="2"/>
    </row>
    <row r="585" spans="1:14" x14ac:dyDescent="0.3">
      <c r="A585" s="2"/>
    </row>
    <row r="586" spans="1:14" x14ac:dyDescent="0.3">
      <c r="A586" s="2"/>
    </row>
    <row r="587" spans="1:14" x14ac:dyDescent="0.3">
      <c r="A587" s="2"/>
      <c r="N587" s="2"/>
    </row>
    <row r="588" spans="1:14" x14ac:dyDescent="0.3">
      <c r="A588" s="2"/>
      <c r="N588" s="2"/>
    </row>
    <row r="589" spans="1:14" x14ac:dyDescent="0.3">
      <c r="A589" s="2"/>
      <c r="N589" s="2"/>
    </row>
    <row r="590" spans="1:14" x14ac:dyDescent="0.3">
      <c r="A590" s="2"/>
      <c r="N590" s="2"/>
    </row>
    <row r="591" spans="1:14" x14ac:dyDescent="0.3">
      <c r="A591" s="2"/>
    </row>
    <row r="592" spans="1:14" x14ac:dyDescent="0.3">
      <c r="A592" s="2"/>
    </row>
    <row r="593" spans="1:14" x14ac:dyDescent="0.3">
      <c r="A593" s="2"/>
    </row>
    <row r="594" spans="1:14" x14ac:dyDescent="0.3">
      <c r="A594" s="2"/>
    </row>
    <row r="595" spans="1:14" x14ac:dyDescent="0.3">
      <c r="A595" s="2"/>
    </row>
    <row r="596" spans="1:14" x14ac:dyDescent="0.3">
      <c r="A596" s="2"/>
    </row>
    <row r="597" spans="1:14" x14ac:dyDescent="0.3">
      <c r="A597" s="2"/>
    </row>
    <row r="598" spans="1:14" x14ac:dyDescent="0.3">
      <c r="A598" s="2"/>
    </row>
    <row r="599" spans="1:14" x14ac:dyDescent="0.3">
      <c r="A599" s="2"/>
    </row>
    <row r="600" spans="1:14" x14ac:dyDescent="0.3">
      <c r="A600" s="2"/>
    </row>
    <row r="601" spans="1:14" x14ac:dyDescent="0.3">
      <c r="A601" s="2"/>
    </row>
    <row r="602" spans="1:14" x14ac:dyDescent="0.3">
      <c r="A602" s="2"/>
    </row>
    <row r="603" spans="1:14" x14ac:dyDescent="0.3">
      <c r="A603" s="2"/>
    </row>
    <row r="604" spans="1:14" x14ac:dyDescent="0.3">
      <c r="A604" s="2"/>
      <c r="N604" s="2"/>
    </row>
    <row r="605" spans="1:14" x14ac:dyDescent="0.3">
      <c r="A605" s="2"/>
      <c r="N605" s="2"/>
    </row>
    <row r="606" spans="1:14" x14ac:dyDescent="0.3">
      <c r="A606" s="2"/>
      <c r="N606" s="2"/>
    </row>
    <row r="607" spans="1:14" x14ac:dyDescent="0.3">
      <c r="A607" s="2"/>
      <c r="N607" s="2"/>
    </row>
    <row r="608" spans="1:14" x14ac:dyDescent="0.3">
      <c r="A608" s="2"/>
      <c r="N608" s="2"/>
    </row>
    <row r="609" spans="1:14" x14ac:dyDescent="0.3">
      <c r="A609" s="2"/>
      <c r="N609" s="2"/>
    </row>
    <row r="610" spans="1:14" x14ac:dyDescent="0.3">
      <c r="A610" s="2"/>
      <c r="N610" s="2"/>
    </row>
    <row r="611" spans="1:14" x14ac:dyDescent="0.3">
      <c r="A611" s="2"/>
      <c r="N611" s="2"/>
    </row>
    <row r="612" spans="1:14" x14ac:dyDescent="0.3">
      <c r="A612" s="2"/>
      <c r="N612" s="2"/>
    </row>
    <row r="613" spans="1:14" x14ac:dyDescent="0.3">
      <c r="A613" s="2"/>
      <c r="N613" s="2"/>
    </row>
    <row r="614" spans="1:14" x14ac:dyDescent="0.3">
      <c r="A614" s="2"/>
      <c r="N614" s="2"/>
    </row>
    <row r="615" spans="1:14" x14ac:dyDescent="0.3">
      <c r="A615" s="2"/>
      <c r="N615" s="2"/>
    </row>
    <row r="616" spans="1:14" x14ac:dyDescent="0.3">
      <c r="A616" s="2"/>
      <c r="N616" s="2"/>
    </row>
    <row r="617" spans="1:14" x14ac:dyDescent="0.3">
      <c r="A617" s="2"/>
      <c r="N617" s="2"/>
    </row>
    <row r="618" spans="1:14" x14ac:dyDescent="0.3">
      <c r="A618" s="2"/>
      <c r="N618" s="2"/>
    </row>
    <row r="619" spans="1:14" x14ac:dyDescent="0.3">
      <c r="A619" s="2"/>
      <c r="N619" s="2"/>
    </row>
    <row r="620" spans="1:14" x14ac:dyDescent="0.3">
      <c r="A620" s="2"/>
      <c r="N620" s="2"/>
    </row>
    <row r="621" spans="1:14" x14ac:dyDescent="0.3">
      <c r="A621" s="2"/>
    </row>
    <row r="622" spans="1:14" x14ac:dyDescent="0.3">
      <c r="A622" s="2"/>
    </row>
    <row r="623" spans="1:14" x14ac:dyDescent="0.3">
      <c r="A623" s="2"/>
    </row>
    <row r="624" spans="1:14" x14ac:dyDescent="0.3">
      <c r="A624" s="2"/>
    </row>
    <row r="625" spans="1:1" x14ac:dyDescent="0.3">
      <c r="A625" s="2"/>
    </row>
    <row r="626" spans="1:1" x14ac:dyDescent="0.3">
      <c r="A626" s="2"/>
    </row>
    <row r="627" spans="1:1" x14ac:dyDescent="0.3">
      <c r="A627" s="2"/>
    </row>
    <row r="628" spans="1:1" x14ac:dyDescent="0.3">
      <c r="A628" s="2"/>
    </row>
    <row r="629" spans="1:1" x14ac:dyDescent="0.3">
      <c r="A629" s="2"/>
    </row>
    <row r="630" spans="1:1" x14ac:dyDescent="0.3">
      <c r="A630" s="2"/>
    </row>
    <row r="631" spans="1:1" x14ac:dyDescent="0.3">
      <c r="A631" s="2"/>
    </row>
    <row r="632" spans="1:1" x14ac:dyDescent="0.3">
      <c r="A632" s="2"/>
    </row>
    <row r="633" spans="1:1" x14ac:dyDescent="0.3">
      <c r="A633" s="2"/>
    </row>
    <row r="634" spans="1:1" x14ac:dyDescent="0.3">
      <c r="A634" s="2"/>
    </row>
    <row r="635" spans="1:1" x14ac:dyDescent="0.3">
      <c r="A635" s="2"/>
    </row>
    <row r="636" spans="1:1" x14ac:dyDescent="0.3">
      <c r="A636" s="2"/>
    </row>
    <row r="637" spans="1:1" x14ac:dyDescent="0.3">
      <c r="A637" s="2"/>
    </row>
    <row r="638" spans="1:1" x14ac:dyDescent="0.3">
      <c r="A638" s="2"/>
    </row>
    <row r="639" spans="1:1" x14ac:dyDescent="0.3">
      <c r="A639" s="2"/>
    </row>
    <row r="640" spans="1:1" x14ac:dyDescent="0.3">
      <c r="A640" s="2"/>
    </row>
    <row r="641" spans="1:14" x14ac:dyDescent="0.3">
      <c r="A641" s="2"/>
      <c r="N641" s="2"/>
    </row>
    <row r="642" spans="1:14" x14ac:dyDescent="0.3">
      <c r="A642" s="2"/>
      <c r="N642" s="2"/>
    </row>
    <row r="643" spans="1:14" x14ac:dyDescent="0.3">
      <c r="A643" s="2"/>
      <c r="N643" s="2"/>
    </row>
    <row r="644" spans="1:14" x14ac:dyDescent="0.3">
      <c r="A644" s="2"/>
      <c r="N644" s="2"/>
    </row>
    <row r="645" spans="1:14" x14ac:dyDescent="0.3">
      <c r="A645" s="2"/>
      <c r="N645" s="2"/>
    </row>
    <row r="646" spans="1:14" x14ac:dyDescent="0.3">
      <c r="A646" s="2"/>
      <c r="N646" s="2"/>
    </row>
    <row r="647" spans="1:14" x14ac:dyDescent="0.3">
      <c r="A647" s="2"/>
      <c r="N647" s="2"/>
    </row>
    <row r="648" spans="1:14" x14ac:dyDescent="0.3">
      <c r="A648" s="2"/>
      <c r="N648" s="2"/>
    </row>
    <row r="649" spans="1:14" x14ac:dyDescent="0.3">
      <c r="A649" s="2"/>
    </row>
    <row r="650" spans="1:14" x14ac:dyDescent="0.3">
      <c r="A650" s="2"/>
    </row>
    <row r="651" spans="1:14" x14ac:dyDescent="0.3">
      <c r="A651" s="2"/>
    </row>
    <row r="652" spans="1:14" x14ac:dyDescent="0.3">
      <c r="A652" s="2"/>
    </row>
    <row r="653" spans="1:14" x14ac:dyDescent="0.3">
      <c r="A653" s="2"/>
    </row>
    <row r="654" spans="1:14" x14ac:dyDescent="0.3">
      <c r="A654" s="2"/>
    </row>
    <row r="655" spans="1:14" x14ac:dyDescent="0.3">
      <c r="A655" s="2"/>
    </row>
    <row r="656" spans="1:14" x14ac:dyDescent="0.3">
      <c r="A656" s="2"/>
    </row>
    <row r="657" spans="1:14" x14ac:dyDescent="0.3">
      <c r="A657" s="2"/>
      <c r="N657" s="2"/>
    </row>
    <row r="658" spans="1:14" x14ac:dyDescent="0.3">
      <c r="A658" s="2"/>
      <c r="N658" s="2"/>
    </row>
    <row r="659" spans="1:14" x14ac:dyDescent="0.3">
      <c r="A659" s="2"/>
      <c r="N659" s="2"/>
    </row>
    <row r="660" spans="1:14" x14ac:dyDescent="0.3">
      <c r="A660" s="2"/>
      <c r="N660" s="2"/>
    </row>
    <row r="661" spans="1:14" x14ac:dyDescent="0.3">
      <c r="A661" s="2"/>
    </row>
    <row r="662" spans="1:14" x14ac:dyDescent="0.3">
      <c r="A662" s="2"/>
      <c r="N662" s="2"/>
    </row>
    <row r="663" spans="1:14" x14ac:dyDescent="0.3">
      <c r="A663" s="2"/>
    </row>
    <row r="664" spans="1:14" x14ac:dyDescent="0.3">
      <c r="A664" s="2"/>
    </row>
    <row r="665" spans="1:14" x14ac:dyDescent="0.3">
      <c r="A665" s="2"/>
    </row>
    <row r="666" spans="1:14" x14ac:dyDescent="0.3">
      <c r="A666" s="2"/>
    </row>
    <row r="667" spans="1:14" x14ac:dyDescent="0.3">
      <c r="A667" s="2"/>
    </row>
    <row r="668" spans="1:14" x14ac:dyDescent="0.3">
      <c r="A668" s="2"/>
    </row>
    <row r="669" spans="1:14" x14ac:dyDescent="0.3">
      <c r="A669" s="2"/>
    </row>
    <row r="670" spans="1:14" x14ac:dyDescent="0.3">
      <c r="A670" s="2"/>
    </row>
    <row r="671" spans="1:14" x14ac:dyDescent="0.3">
      <c r="A671" s="2"/>
    </row>
    <row r="672" spans="1:14" x14ac:dyDescent="0.3">
      <c r="A672" s="2"/>
      <c r="N672" s="2"/>
    </row>
    <row r="673" spans="1:14" x14ac:dyDescent="0.3">
      <c r="A673" s="2"/>
      <c r="N673" s="2"/>
    </row>
    <row r="674" spans="1:14" x14ac:dyDescent="0.3">
      <c r="A674" s="2"/>
      <c r="N674" s="2"/>
    </row>
    <row r="675" spans="1:14" x14ac:dyDescent="0.3">
      <c r="A675" s="2"/>
      <c r="N675" s="2"/>
    </row>
    <row r="676" spans="1:14" x14ac:dyDescent="0.3">
      <c r="A676" s="2"/>
      <c r="N676" s="2"/>
    </row>
    <row r="677" spans="1:14" x14ac:dyDescent="0.3">
      <c r="A677" s="2"/>
    </row>
    <row r="678" spans="1:14" x14ac:dyDescent="0.3">
      <c r="A678" s="2"/>
    </row>
    <row r="679" spans="1:14" x14ac:dyDescent="0.3">
      <c r="A679" s="2"/>
    </row>
    <row r="680" spans="1:14" x14ac:dyDescent="0.3">
      <c r="A680" s="2"/>
    </row>
    <row r="681" spans="1:14" x14ac:dyDescent="0.3">
      <c r="A681" s="2"/>
    </row>
    <row r="682" spans="1:14" x14ac:dyDescent="0.3">
      <c r="A682" s="2"/>
    </row>
    <row r="683" spans="1:14" x14ac:dyDescent="0.3">
      <c r="A683" s="2"/>
    </row>
    <row r="684" spans="1:14" x14ac:dyDescent="0.3">
      <c r="A684" s="2"/>
    </row>
    <row r="685" spans="1:14" x14ac:dyDescent="0.3">
      <c r="A685" s="2"/>
    </row>
    <row r="686" spans="1:14" x14ac:dyDescent="0.3">
      <c r="A686" s="2"/>
    </row>
    <row r="687" spans="1:14" x14ac:dyDescent="0.3">
      <c r="A687" s="2"/>
    </row>
    <row r="688" spans="1:14" x14ac:dyDescent="0.3">
      <c r="A688" s="2"/>
    </row>
    <row r="689" spans="1:1" x14ac:dyDescent="0.3">
      <c r="A689" s="2"/>
    </row>
    <row r="690" spans="1:1" x14ac:dyDescent="0.3">
      <c r="A690" s="2"/>
    </row>
    <row r="691" spans="1:1" x14ac:dyDescent="0.3">
      <c r="A691" s="2"/>
    </row>
    <row r="692" spans="1:1" x14ac:dyDescent="0.3">
      <c r="A692" s="2"/>
    </row>
    <row r="693" spans="1:1" x14ac:dyDescent="0.3">
      <c r="A693" s="2"/>
    </row>
    <row r="694" spans="1:1" x14ac:dyDescent="0.3">
      <c r="A694" s="2"/>
    </row>
    <row r="695" spans="1:1" x14ac:dyDescent="0.3">
      <c r="A695" s="2"/>
    </row>
    <row r="696" spans="1:1" x14ac:dyDescent="0.3">
      <c r="A696" s="2"/>
    </row>
    <row r="697" spans="1:1" x14ac:dyDescent="0.3">
      <c r="A697" s="2"/>
    </row>
    <row r="698" spans="1:1" x14ac:dyDescent="0.3">
      <c r="A698" s="2"/>
    </row>
    <row r="699" spans="1:1" x14ac:dyDescent="0.3">
      <c r="A699" s="2"/>
    </row>
    <row r="700" spans="1:1" x14ac:dyDescent="0.3">
      <c r="A700" s="2"/>
    </row>
    <row r="701" spans="1:1" x14ac:dyDescent="0.3">
      <c r="A701" s="2"/>
    </row>
    <row r="702" spans="1:1" x14ac:dyDescent="0.3">
      <c r="A702" s="2"/>
    </row>
    <row r="703" spans="1:1" x14ac:dyDescent="0.3">
      <c r="A703" s="2"/>
    </row>
    <row r="704" spans="1:1" x14ac:dyDescent="0.3">
      <c r="A704" s="2"/>
    </row>
    <row r="705" spans="1:14" x14ac:dyDescent="0.3">
      <c r="A705" s="2"/>
      <c r="N705" s="2"/>
    </row>
    <row r="706" spans="1:14" x14ac:dyDescent="0.3">
      <c r="A706" s="2"/>
      <c r="N706" s="2"/>
    </row>
    <row r="707" spans="1:14" x14ac:dyDescent="0.3">
      <c r="A707" s="2"/>
      <c r="N707" s="2"/>
    </row>
    <row r="708" spans="1:14" x14ac:dyDescent="0.3">
      <c r="A708" s="2"/>
      <c r="N708" s="2"/>
    </row>
    <row r="709" spans="1:14" x14ac:dyDescent="0.3">
      <c r="A709" s="2"/>
    </row>
    <row r="710" spans="1:14" x14ac:dyDescent="0.3">
      <c r="A710" s="2"/>
    </row>
    <row r="711" spans="1:14" x14ac:dyDescent="0.3">
      <c r="A711" s="2"/>
    </row>
    <row r="712" spans="1:14" x14ac:dyDescent="0.3">
      <c r="A712" s="2"/>
    </row>
    <row r="713" spans="1:14" x14ac:dyDescent="0.3">
      <c r="A713" s="2"/>
    </row>
    <row r="714" spans="1:14" x14ac:dyDescent="0.3">
      <c r="A714" s="2"/>
      <c r="N714" s="2"/>
    </row>
    <row r="715" spans="1:14" x14ac:dyDescent="0.3">
      <c r="A715" s="2"/>
      <c r="N715" s="2"/>
    </row>
    <row r="716" spans="1:14" x14ac:dyDescent="0.3">
      <c r="A716" s="2"/>
    </row>
    <row r="717" spans="1:14" x14ac:dyDescent="0.3">
      <c r="A717" s="2"/>
    </row>
    <row r="718" spans="1:14" x14ac:dyDescent="0.3">
      <c r="A718" s="2"/>
      <c r="N718" s="2"/>
    </row>
    <row r="719" spans="1:14" x14ac:dyDescent="0.3">
      <c r="A719" s="2"/>
      <c r="N719" s="2"/>
    </row>
  </sheetData>
  <mergeCells count="3">
    <mergeCell ref="A1:O1"/>
    <mergeCell ref="V2:Z2"/>
    <mergeCell ref="V15:Z15"/>
  </mergeCells>
  <pageMargins left="0.7" right="0.7" top="0.75" bottom="0.75" header="0.3" footer="0.3"/>
  <pageSetup scale="1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EBBE4-EB5B-4DFF-8F49-AC974800639D}">
  <sheetPr>
    <pageSetUpPr fitToPage="1"/>
  </sheetPr>
  <dimension ref="A1:AA236"/>
  <sheetViews>
    <sheetView topLeftCell="P12" workbookViewId="0">
      <selection activeCell="V12" sqref="V12"/>
    </sheetView>
  </sheetViews>
  <sheetFormatPr defaultColWidth="9.109375" defaultRowHeight="14.4" x14ac:dyDescent="0.3"/>
  <cols>
    <col min="1" max="1" width="10.5546875" style="2" customWidth="1"/>
    <col min="2" max="20" width="9.109375" style="14"/>
    <col min="21" max="21" width="59.109375" style="14" bestFit="1" customWidth="1"/>
    <col min="22" max="22" width="12.5546875" style="14" customWidth="1"/>
    <col min="23" max="26" width="12.44140625" style="14" customWidth="1"/>
    <col min="27" max="16384" width="9.109375" style="14"/>
  </cols>
  <sheetData>
    <row r="1" spans="1:27" ht="25.2" customHeight="1" x14ac:dyDescent="0.5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7"/>
      <c r="Q1" s="27"/>
      <c r="R1" s="27"/>
      <c r="S1" s="27"/>
    </row>
    <row r="2" spans="1:27" ht="15" thickBot="1" x14ac:dyDescent="0.35">
      <c r="V2" s="76" t="s">
        <v>28</v>
      </c>
      <c r="W2" s="76"/>
      <c r="X2" s="76"/>
      <c r="Y2" s="76"/>
      <c r="Z2" s="77"/>
    </row>
    <row r="3" spans="1:27" ht="60.75" customHeight="1" thickBot="1" x14ac:dyDescent="0.35">
      <c r="A3" s="69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6</v>
      </c>
      <c r="G3" s="28" t="s">
        <v>7</v>
      </c>
      <c r="H3" s="28" t="s">
        <v>8</v>
      </c>
      <c r="I3" s="28" t="s">
        <v>39</v>
      </c>
      <c r="J3" s="28" t="s">
        <v>40</v>
      </c>
      <c r="K3" s="28" t="s">
        <v>52</v>
      </c>
      <c r="L3" s="28" t="s">
        <v>9</v>
      </c>
      <c r="M3" s="28" t="s">
        <v>10</v>
      </c>
      <c r="N3" s="28" t="s">
        <v>11</v>
      </c>
      <c r="O3" s="28" t="s">
        <v>12</v>
      </c>
      <c r="P3" s="29" t="s">
        <v>13</v>
      </c>
      <c r="Q3" s="29" t="s">
        <v>14</v>
      </c>
      <c r="R3" s="29" t="s">
        <v>41</v>
      </c>
      <c r="S3" s="29"/>
      <c r="U3" s="30" t="str">
        <f>B4</f>
        <v>Law Offices of Maximilian A. Stovall</v>
      </c>
      <c r="V3" s="31" t="s">
        <v>15</v>
      </c>
      <c r="W3" s="31" t="s">
        <v>35</v>
      </c>
      <c r="X3" s="31" t="s">
        <v>24</v>
      </c>
      <c r="Y3" s="31" t="s">
        <v>25</v>
      </c>
      <c r="Z3" s="31" t="s">
        <v>44</v>
      </c>
    </row>
    <row r="4" spans="1:27" x14ac:dyDescent="0.3">
      <c r="A4" s="70"/>
      <c r="B4" s="32" t="s">
        <v>37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U4" s="33" t="s">
        <v>27</v>
      </c>
      <c r="V4" s="5">
        <f>SUMIFS($L$4:$L$4910,$E$4:$E$4910,$U4,$G$4:$G$4910,V$3)</f>
        <v>0</v>
      </c>
      <c r="W4" s="6">
        <f t="shared" ref="W4:Z4" si="0">SUMIFS($L$4:$L$4910,$E$4:$E$4910,$U4,$G$4:$G$4910,W$3)</f>
        <v>0</v>
      </c>
      <c r="X4" s="6">
        <f t="shared" si="0"/>
        <v>0</v>
      </c>
      <c r="Y4" s="6">
        <f t="shared" si="0"/>
        <v>0</v>
      </c>
      <c r="Z4" s="11">
        <f t="shared" si="0"/>
        <v>0</v>
      </c>
      <c r="AA4" s="14">
        <f>SUM(V4:Z4)</f>
        <v>0</v>
      </c>
    </row>
    <row r="5" spans="1:27" x14ac:dyDescent="0.3">
      <c r="A5" s="70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U5" s="34" t="s">
        <v>17</v>
      </c>
      <c r="V5" s="7">
        <f t="shared" ref="V5:Z11" si="1">SUMIFS($L$4:$L$4910,$E$4:$E$4910,$U5,$G$4:$G$4910,V$3)</f>
        <v>0</v>
      </c>
      <c r="W5" s="8">
        <f t="shared" si="1"/>
        <v>0</v>
      </c>
      <c r="X5" s="8">
        <f t="shared" si="1"/>
        <v>0</v>
      </c>
      <c r="Y5" s="8">
        <f t="shared" si="1"/>
        <v>0</v>
      </c>
      <c r="Z5" s="12">
        <f t="shared" si="1"/>
        <v>0</v>
      </c>
      <c r="AA5" s="14">
        <f t="shared" ref="AA5:AA12" si="2">SUM(V5:Z5)</f>
        <v>0</v>
      </c>
    </row>
    <row r="6" spans="1:27" x14ac:dyDescent="0.3">
      <c r="A6" s="70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U6" s="34" t="s">
        <v>18</v>
      </c>
      <c r="V6" s="7">
        <f t="shared" si="1"/>
        <v>0</v>
      </c>
      <c r="W6" s="8">
        <f t="shared" si="1"/>
        <v>0</v>
      </c>
      <c r="X6" s="8">
        <f t="shared" si="1"/>
        <v>0</v>
      </c>
      <c r="Y6" s="8">
        <f t="shared" si="1"/>
        <v>0</v>
      </c>
      <c r="Z6" s="12">
        <f t="shared" si="1"/>
        <v>0</v>
      </c>
      <c r="AA6" s="14">
        <f t="shared" si="2"/>
        <v>0</v>
      </c>
    </row>
    <row r="7" spans="1:27" x14ac:dyDescent="0.3">
      <c r="A7" s="70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U7" s="34" t="s">
        <v>21</v>
      </c>
      <c r="V7" s="7">
        <f t="shared" si="1"/>
        <v>0</v>
      </c>
      <c r="W7" s="8">
        <f t="shared" si="1"/>
        <v>0</v>
      </c>
      <c r="X7" s="8">
        <f t="shared" si="1"/>
        <v>0</v>
      </c>
      <c r="Y7" s="8">
        <f t="shared" si="1"/>
        <v>0</v>
      </c>
      <c r="Z7" s="12">
        <f t="shared" si="1"/>
        <v>0</v>
      </c>
      <c r="AA7" s="14">
        <f t="shared" si="2"/>
        <v>0</v>
      </c>
    </row>
    <row r="8" spans="1:27" x14ac:dyDescent="0.3">
      <c r="A8" s="70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U8" s="34" t="s">
        <v>22</v>
      </c>
      <c r="V8" s="7">
        <f t="shared" si="1"/>
        <v>0</v>
      </c>
      <c r="W8" s="8">
        <f t="shared" si="1"/>
        <v>0</v>
      </c>
      <c r="X8" s="8">
        <f t="shared" si="1"/>
        <v>0</v>
      </c>
      <c r="Y8" s="8">
        <f t="shared" si="1"/>
        <v>0</v>
      </c>
      <c r="Z8" s="12">
        <f t="shared" si="1"/>
        <v>0</v>
      </c>
      <c r="AA8" s="14">
        <f t="shared" si="2"/>
        <v>0</v>
      </c>
    </row>
    <row r="9" spans="1:27" x14ac:dyDescent="0.3">
      <c r="A9" s="70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U9" s="34" t="s">
        <v>20</v>
      </c>
      <c r="V9" s="7">
        <f t="shared" si="1"/>
        <v>0</v>
      </c>
      <c r="W9" s="8">
        <f t="shared" si="1"/>
        <v>0</v>
      </c>
      <c r="X9" s="8">
        <f t="shared" si="1"/>
        <v>0</v>
      </c>
      <c r="Y9" s="8">
        <f t="shared" si="1"/>
        <v>0</v>
      </c>
      <c r="Z9" s="12">
        <f t="shared" si="1"/>
        <v>0</v>
      </c>
      <c r="AA9" s="14">
        <f t="shared" si="2"/>
        <v>0</v>
      </c>
    </row>
    <row r="10" spans="1:27" x14ac:dyDescent="0.3">
      <c r="A10" s="70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U10" s="34" t="s">
        <v>23</v>
      </c>
      <c r="V10" s="7">
        <f t="shared" si="1"/>
        <v>0</v>
      </c>
      <c r="W10" s="8">
        <f t="shared" si="1"/>
        <v>0</v>
      </c>
      <c r="X10" s="8">
        <f t="shared" si="1"/>
        <v>0</v>
      </c>
      <c r="Y10" s="8">
        <f t="shared" si="1"/>
        <v>0</v>
      </c>
      <c r="Z10" s="12">
        <f t="shared" si="1"/>
        <v>0</v>
      </c>
      <c r="AA10" s="14">
        <f t="shared" si="2"/>
        <v>0</v>
      </c>
    </row>
    <row r="11" spans="1:27" x14ac:dyDescent="0.3">
      <c r="A11" s="70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U11" s="34" t="s">
        <v>26</v>
      </c>
      <c r="V11" s="7">
        <f t="shared" si="1"/>
        <v>0</v>
      </c>
      <c r="W11" s="8">
        <f t="shared" si="1"/>
        <v>0</v>
      </c>
      <c r="X11" s="8">
        <f t="shared" si="1"/>
        <v>0</v>
      </c>
      <c r="Y11" s="8">
        <f t="shared" si="1"/>
        <v>0</v>
      </c>
      <c r="Z11" s="12">
        <f t="shared" si="1"/>
        <v>0</v>
      </c>
      <c r="AA11" s="14">
        <f t="shared" si="2"/>
        <v>0</v>
      </c>
    </row>
    <row r="12" spans="1:27" ht="15" thickBot="1" x14ac:dyDescent="0.35">
      <c r="A12" s="70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U12" s="61" t="s">
        <v>51</v>
      </c>
      <c r="V12" s="9">
        <f>SUMIFS($L$4:$L$4910,$E$4:$E$4910,"Specialty Court",$G$4:$G$4910,V$3)</f>
        <v>0</v>
      </c>
      <c r="W12" s="10">
        <f t="shared" ref="W12:Z12" si="3">SUMIFS($L$4:$L$4910,$E$4:$E$4910,"Specialty Court",$G$4:$G$4910,W$3)</f>
        <v>0</v>
      </c>
      <c r="X12" s="10">
        <f t="shared" si="3"/>
        <v>0</v>
      </c>
      <c r="Y12" s="10">
        <f t="shared" si="3"/>
        <v>0</v>
      </c>
      <c r="Z12" s="13">
        <f t="shared" si="3"/>
        <v>0</v>
      </c>
      <c r="AA12" s="14">
        <f t="shared" si="2"/>
        <v>0</v>
      </c>
    </row>
    <row r="13" spans="1:27" x14ac:dyDescent="0.3">
      <c r="A13" s="70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U13" s="35" t="s">
        <v>30</v>
      </c>
      <c r="V13" s="36">
        <f>SUM(V4:V12)</f>
        <v>0</v>
      </c>
      <c r="W13" s="36">
        <f t="shared" ref="W13:Z13" si="4">SUM(W4:W12)</f>
        <v>0</v>
      </c>
      <c r="X13" s="36">
        <f t="shared" si="4"/>
        <v>0</v>
      </c>
      <c r="Y13" s="36">
        <f t="shared" si="4"/>
        <v>0</v>
      </c>
      <c r="Z13" s="36">
        <f t="shared" si="4"/>
        <v>0</v>
      </c>
      <c r="AA13" s="14">
        <f>SUM(V4:Z12)</f>
        <v>0</v>
      </c>
    </row>
    <row r="14" spans="1:27" x14ac:dyDescent="0.3">
      <c r="A14" s="70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27" ht="15" thickBot="1" x14ac:dyDescent="0.35">
      <c r="A15" s="70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V15" s="76" t="s">
        <v>31</v>
      </c>
      <c r="W15" s="76"/>
      <c r="X15" s="76"/>
      <c r="Y15" s="76"/>
      <c r="Z15" s="77"/>
    </row>
    <row r="16" spans="1:27" ht="29.4" thickBot="1" x14ac:dyDescent="0.35">
      <c r="A16" s="70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U16" s="30" t="str">
        <f>B4</f>
        <v>Law Offices of Maximilian A. Stovall</v>
      </c>
      <c r="V16" s="31" t="str">
        <f>V3</f>
        <v>Attorney</v>
      </c>
      <c r="W16" s="31" t="str">
        <f t="shared" ref="W16:Z16" si="5">W3</f>
        <v>Travel (Attorney)</v>
      </c>
      <c r="X16" s="31" t="str">
        <f t="shared" si="5"/>
        <v>Investigator</v>
      </c>
      <c r="Y16" s="31" t="str">
        <f t="shared" si="5"/>
        <v>Expert</v>
      </c>
      <c r="Z16" s="31" t="str">
        <f t="shared" si="5"/>
        <v>Staff</v>
      </c>
    </row>
    <row r="17" spans="1:27" x14ac:dyDescent="0.3">
      <c r="A17" s="70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U17" s="37" t="s">
        <v>19</v>
      </c>
      <c r="V17" s="15">
        <f>SUMIFS($L$4:$L$4910,$E$4:$E$4910,$U17,$G$4:$G$4910,V$3)</f>
        <v>0</v>
      </c>
      <c r="W17" s="16">
        <f t="shared" ref="W17:Z17" si="6">SUMIFS($L$4:$L$4910,$E$4:$E$4910,$U17,$G$4:$G$4910,W$3)</f>
        <v>0</v>
      </c>
      <c r="X17" s="16">
        <f t="shared" si="6"/>
        <v>0</v>
      </c>
      <c r="Y17" s="16">
        <f t="shared" si="6"/>
        <v>0</v>
      </c>
      <c r="Z17" s="17">
        <f t="shared" si="6"/>
        <v>0</v>
      </c>
      <c r="AA17" s="14">
        <f>SUM(V17:Z17)</f>
        <v>0</v>
      </c>
    </row>
    <row r="18" spans="1:27" ht="15" thickBot="1" x14ac:dyDescent="0.35">
      <c r="A18" s="70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U18" s="38" t="s">
        <v>29</v>
      </c>
      <c r="V18" s="43" t="s">
        <v>49</v>
      </c>
      <c r="W18" s="39">
        <v>0</v>
      </c>
      <c r="X18" s="39">
        <v>0</v>
      </c>
      <c r="Y18" s="39">
        <v>0</v>
      </c>
      <c r="Z18" s="42">
        <v>0</v>
      </c>
      <c r="AA18" s="14">
        <f>SUM(V18:Z18)</f>
        <v>0</v>
      </c>
    </row>
    <row r="19" spans="1:27" x14ac:dyDescent="0.3">
      <c r="A19" s="70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U19" s="40" t="s">
        <v>30</v>
      </c>
      <c r="V19" s="14">
        <f>SUM(V17:V18)</f>
        <v>0</v>
      </c>
      <c r="W19" s="14">
        <f t="shared" ref="W19:Z19" si="7">SUM(W17:W18)</f>
        <v>0</v>
      </c>
      <c r="X19" s="14">
        <f t="shared" si="7"/>
        <v>0</v>
      </c>
      <c r="Y19" s="14">
        <f t="shared" si="7"/>
        <v>0</v>
      </c>
      <c r="Z19" s="14">
        <f t="shared" si="7"/>
        <v>0</v>
      </c>
    </row>
    <row r="20" spans="1:27" x14ac:dyDescent="0.3">
      <c r="A20" s="70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U20" s="41" t="s">
        <v>43</v>
      </c>
    </row>
    <row r="21" spans="1:27" x14ac:dyDescent="0.3">
      <c r="A21" s="70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U21" s="73" t="s">
        <v>63</v>
      </c>
    </row>
    <row r="22" spans="1:27" x14ac:dyDescent="0.3">
      <c r="A22" s="70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U22" s="41" t="s">
        <v>59</v>
      </c>
      <c r="AA22" s="14">
        <f>AA13+AA17</f>
        <v>0</v>
      </c>
    </row>
    <row r="23" spans="1:27" x14ac:dyDescent="0.3">
      <c r="A23" s="70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</row>
    <row r="24" spans="1:27" x14ac:dyDescent="0.3">
      <c r="A24" s="70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</row>
    <row r="25" spans="1:27" x14ac:dyDescent="0.3">
      <c r="A25" s="70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  <row r="26" spans="1:27" x14ac:dyDescent="0.3">
      <c r="A26" s="70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27" x14ac:dyDescent="0.3">
      <c r="A27" s="70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27" x14ac:dyDescent="0.3">
      <c r="A28" s="70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</row>
    <row r="29" spans="1:27" x14ac:dyDescent="0.3">
      <c r="A29" s="70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27" x14ac:dyDescent="0.3">
      <c r="A30" s="70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27" x14ac:dyDescent="0.3">
      <c r="A31" s="70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27" x14ac:dyDescent="0.3">
      <c r="A32" s="70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x14ac:dyDescent="0.3">
      <c r="A33" s="70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x14ac:dyDescent="0.3">
      <c r="A34" s="70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x14ac:dyDescent="0.3">
      <c r="A35" s="70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x14ac:dyDescent="0.3">
      <c r="A36" s="70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x14ac:dyDescent="0.3">
      <c r="A37" s="70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3">
      <c r="A38" s="70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3">
      <c r="A39" s="70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3">
      <c r="A40" s="70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3" x14ac:dyDescent="0.3">
      <c r="A41" s="70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</row>
    <row r="42" spans="1:13" x14ac:dyDescent="0.3">
      <c r="A42" s="70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3" x14ac:dyDescent="0.3">
      <c r="A43" s="70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3" x14ac:dyDescent="0.3">
      <c r="A44" s="70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3" x14ac:dyDescent="0.3">
      <c r="A45" s="70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3" x14ac:dyDescent="0.3">
      <c r="A46" s="70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3" x14ac:dyDescent="0.3">
      <c r="A47" s="70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3" x14ac:dyDescent="0.3">
      <c r="A48" s="70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1:13" x14ac:dyDescent="0.3">
      <c r="A49" s="70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13" x14ac:dyDescent="0.3">
      <c r="A50" s="70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</row>
    <row r="51" spans="1:13" x14ac:dyDescent="0.3">
      <c r="A51" s="70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</row>
    <row r="52" spans="1:13" x14ac:dyDescent="0.3">
      <c r="A52" s="70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</row>
    <row r="53" spans="1:13" x14ac:dyDescent="0.3">
      <c r="A53" s="70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</row>
    <row r="54" spans="1:13" x14ac:dyDescent="0.3">
      <c r="A54" s="70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1:13" x14ac:dyDescent="0.3">
      <c r="A55" s="70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</row>
    <row r="56" spans="1:13" x14ac:dyDescent="0.3">
      <c r="A56" s="70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</row>
    <row r="57" spans="1:13" x14ac:dyDescent="0.3">
      <c r="A57" s="70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</row>
    <row r="58" spans="1:13" x14ac:dyDescent="0.3">
      <c r="A58" s="70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1:13" x14ac:dyDescent="0.3">
      <c r="A59" s="70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spans="1:13" x14ac:dyDescent="0.3">
      <c r="A60" s="70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1:13" x14ac:dyDescent="0.3">
      <c r="A61" s="70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13" x14ac:dyDescent="0.3">
      <c r="A62" s="70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spans="1:13" x14ac:dyDescent="0.3">
      <c r="A63" s="70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</row>
    <row r="64" spans="1:13" x14ac:dyDescent="0.3">
      <c r="A64" s="70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spans="1:13" x14ac:dyDescent="0.3">
      <c r="A65" s="70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1:13" x14ac:dyDescent="0.3">
      <c r="A66" s="70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spans="1:13" x14ac:dyDescent="0.3">
      <c r="A67" s="70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spans="1:13" x14ac:dyDescent="0.3">
      <c r="A68" s="70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spans="1:13" x14ac:dyDescent="0.3">
      <c r="A69" s="70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spans="1:13" x14ac:dyDescent="0.3">
      <c r="A70" s="70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</row>
    <row r="71" spans="1:13" x14ac:dyDescent="0.3">
      <c r="A71" s="70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</row>
    <row r="72" spans="1:13" x14ac:dyDescent="0.3">
      <c r="A72" s="70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3" x14ac:dyDescent="0.3">
      <c r="A73" s="70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3" x14ac:dyDescent="0.3">
      <c r="A74" s="70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</row>
    <row r="75" spans="1:13" x14ac:dyDescent="0.3">
      <c r="A75" s="70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spans="1:13" x14ac:dyDescent="0.3">
      <c r="A76" s="70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spans="1:13" x14ac:dyDescent="0.3">
      <c r="A77" s="70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spans="1:13" x14ac:dyDescent="0.3">
      <c r="A78" s="70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spans="1:13" x14ac:dyDescent="0.3">
      <c r="A79" s="70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spans="1:13" x14ac:dyDescent="0.3">
      <c r="A80" s="70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spans="1:13" x14ac:dyDescent="0.3">
      <c r="A81" s="70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</row>
    <row r="82" spans="1:13" x14ac:dyDescent="0.3">
      <c r="A82" s="70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spans="1:13" x14ac:dyDescent="0.3">
      <c r="A83" s="70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3" x14ac:dyDescent="0.3">
      <c r="A84" s="70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spans="1:13" x14ac:dyDescent="0.3">
      <c r="A85" s="70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spans="1:13" x14ac:dyDescent="0.3">
      <c r="A86" s="70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spans="1:13" x14ac:dyDescent="0.3">
      <c r="A87" s="70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spans="1:13" x14ac:dyDescent="0.3">
      <c r="A88" s="70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spans="1:13" x14ac:dyDescent="0.3">
      <c r="A89" s="70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</row>
    <row r="90" spans="1:13" x14ac:dyDescent="0.3">
      <c r="A90" s="70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</row>
    <row r="91" spans="1:13" x14ac:dyDescent="0.3">
      <c r="A91" s="70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</row>
    <row r="92" spans="1:13" x14ac:dyDescent="0.3">
      <c r="A92" s="70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</row>
    <row r="93" spans="1:13" x14ac:dyDescent="0.3">
      <c r="A93" s="70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</row>
    <row r="94" spans="1:13" x14ac:dyDescent="0.3">
      <c r="A94" s="70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</row>
    <row r="95" spans="1:13" x14ac:dyDescent="0.3">
      <c r="A95" s="70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</row>
    <row r="96" spans="1:13" x14ac:dyDescent="0.3">
      <c r="A96" s="70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</row>
    <row r="97" spans="1:13" x14ac:dyDescent="0.3">
      <c r="A97" s="70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</row>
    <row r="98" spans="1:13" x14ac:dyDescent="0.3">
      <c r="A98" s="70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</row>
    <row r="99" spans="1:13" x14ac:dyDescent="0.3">
      <c r="A99" s="70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</row>
    <row r="100" spans="1:13" x14ac:dyDescent="0.3">
      <c r="A100" s="70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</row>
    <row r="101" spans="1:13" x14ac:dyDescent="0.3">
      <c r="A101" s="70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</row>
    <row r="102" spans="1:13" x14ac:dyDescent="0.3">
      <c r="A102" s="70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</row>
    <row r="103" spans="1:13" x14ac:dyDescent="0.3">
      <c r="A103" s="70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</row>
    <row r="104" spans="1:13" x14ac:dyDescent="0.3">
      <c r="A104" s="70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</row>
    <row r="105" spans="1:13" x14ac:dyDescent="0.3">
      <c r="A105" s="70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</row>
    <row r="106" spans="1:13" x14ac:dyDescent="0.3">
      <c r="A106" s="70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</row>
    <row r="107" spans="1:13" x14ac:dyDescent="0.3">
      <c r="A107" s="70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</row>
    <row r="108" spans="1:13" x14ac:dyDescent="0.3">
      <c r="A108" s="70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</row>
    <row r="109" spans="1:13" x14ac:dyDescent="0.3">
      <c r="A109" s="70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</row>
    <row r="110" spans="1:13" x14ac:dyDescent="0.3">
      <c r="A110" s="70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</row>
    <row r="111" spans="1:13" x14ac:dyDescent="0.3">
      <c r="A111" s="70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</row>
    <row r="112" spans="1:13" x14ac:dyDescent="0.3">
      <c r="A112" s="70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</row>
    <row r="113" spans="1:13" x14ac:dyDescent="0.3">
      <c r="A113" s="70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</row>
    <row r="114" spans="1:13" x14ac:dyDescent="0.3">
      <c r="A114" s="70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</row>
    <row r="115" spans="1:13" x14ac:dyDescent="0.3">
      <c r="A115" s="70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</row>
    <row r="116" spans="1:13" x14ac:dyDescent="0.3">
      <c r="A116" s="70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</row>
    <row r="117" spans="1:13" x14ac:dyDescent="0.3">
      <c r="A117" s="70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</row>
    <row r="118" spans="1:13" x14ac:dyDescent="0.3">
      <c r="A118" s="70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</row>
    <row r="119" spans="1:13" x14ac:dyDescent="0.3">
      <c r="A119" s="70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</row>
    <row r="120" spans="1:13" x14ac:dyDescent="0.3">
      <c r="A120" s="70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</row>
    <row r="121" spans="1:13" x14ac:dyDescent="0.3">
      <c r="A121" s="70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</row>
    <row r="122" spans="1:13" x14ac:dyDescent="0.3">
      <c r="A122" s="70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</row>
    <row r="123" spans="1:13" x14ac:dyDescent="0.3">
      <c r="A123" s="70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</row>
    <row r="124" spans="1:13" x14ac:dyDescent="0.3">
      <c r="A124" s="70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</row>
    <row r="125" spans="1:13" x14ac:dyDescent="0.3">
      <c r="A125" s="70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</row>
    <row r="126" spans="1:13" x14ac:dyDescent="0.3">
      <c r="A126" s="70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</row>
    <row r="127" spans="1:13" x14ac:dyDescent="0.3">
      <c r="A127" s="70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</row>
    <row r="128" spans="1:13" x14ac:dyDescent="0.3">
      <c r="A128" s="70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</row>
    <row r="129" spans="1:13" x14ac:dyDescent="0.3">
      <c r="A129" s="70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</row>
    <row r="130" spans="1:13" x14ac:dyDescent="0.3">
      <c r="A130" s="70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</row>
    <row r="131" spans="1:13" x14ac:dyDescent="0.3">
      <c r="A131" s="70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</row>
    <row r="132" spans="1:13" x14ac:dyDescent="0.3">
      <c r="A132" s="70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</row>
    <row r="133" spans="1:13" x14ac:dyDescent="0.3">
      <c r="A133" s="70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</row>
    <row r="134" spans="1:13" x14ac:dyDescent="0.3">
      <c r="A134" s="70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</row>
    <row r="135" spans="1:13" x14ac:dyDescent="0.3">
      <c r="A135" s="70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</row>
    <row r="136" spans="1:13" x14ac:dyDescent="0.3">
      <c r="A136" s="70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</row>
    <row r="137" spans="1:13" x14ac:dyDescent="0.3">
      <c r="A137" s="70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3" x14ac:dyDescent="0.3">
      <c r="A138" s="70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</row>
    <row r="139" spans="1:13" x14ac:dyDescent="0.3">
      <c r="A139" s="70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</row>
    <row r="140" spans="1:13" x14ac:dyDescent="0.3">
      <c r="A140" s="70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</row>
    <row r="141" spans="1:13" x14ac:dyDescent="0.3">
      <c r="A141" s="70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</row>
    <row r="142" spans="1:13" x14ac:dyDescent="0.3">
      <c r="A142" s="70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</row>
    <row r="143" spans="1:13" x14ac:dyDescent="0.3">
      <c r="A143" s="70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</row>
    <row r="144" spans="1:13" x14ac:dyDescent="0.3">
      <c r="A144" s="70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5" spans="1:13" x14ac:dyDescent="0.3">
      <c r="A145" s="70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</row>
    <row r="146" spans="1:13" x14ac:dyDescent="0.3">
      <c r="A146" s="70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</row>
    <row r="147" spans="1:13" x14ac:dyDescent="0.3">
      <c r="A147" s="70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</row>
    <row r="148" spans="1:13" x14ac:dyDescent="0.3">
      <c r="A148" s="70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</row>
    <row r="149" spans="1:13" x14ac:dyDescent="0.3">
      <c r="A149" s="70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</row>
    <row r="150" spans="1:13" x14ac:dyDescent="0.3">
      <c r="A150" s="70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</row>
    <row r="151" spans="1:13" x14ac:dyDescent="0.3">
      <c r="A151" s="70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</row>
    <row r="152" spans="1:13" x14ac:dyDescent="0.3">
      <c r="A152" s="70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</row>
    <row r="153" spans="1:13" x14ac:dyDescent="0.3">
      <c r="A153" s="70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</row>
    <row r="154" spans="1:13" x14ac:dyDescent="0.3">
      <c r="A154" s="70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</row>
    <row r="155" spans="1:13" x14ac:dyDescent="0.3">
      <c r="A155" s="70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</row>
    <row r="156" spans="1:13" x14ac:dyDescent="0.3">
      <c r="A156" s="70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</row>
    <row r="157" spans="1:13" x14ac:dyDescent="0.3">
      <c r="A157" s="70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</row>
    <row r="158" spans="1:13" x14ac:dyDescent="0.3">
      <c r="A158" s="70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</row>
    <row r="159" spans="1:13" x14ac:dyDescent="0.3">
      <c r="A159" s="70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</row>
    <row r="160" spans="1:13" x14ac:dyDescent="0.3">
      <c r="A160" s="70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</row>
    <row r="161" spans="1:13" x14ac:dyDescent="0.3">
      <c r="A161" s="70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</row>
    <row r="162" spans="1:13" x14ac:dyDescent="0.3">
      <c r="A162" s="70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</row>
    <row r="163" spans="1:13" x14ac:dyDescent="0.3">
      <c r="A163" s="70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</row>
    <row r="164" spans="1:13" x14ac:dyDescent="0.3">
      <c r="A164" s="70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</row>
    <row r="165" spans="1:13" x14ac:dyDescent="0.3">
      <c r="A165" s="70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</row>
    <row r="166" spans="1:13" x14ac:dyDescent="0.3">
      <c r="A166" s="70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</row>
    <row r="167" spans="1:13" x14ac:dyDescent="0.3">
      <c r="A167" s="70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</row>
    <row r="168" spans="1:13" x14ac:dyDescent="0.3">
      <c r="A168" s="70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</row>
    <row r="169" spans="1:13" x14ac:dyDescent="0.3">
      <c r="A169" s="70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</row>
    <row r="170" spans="1:13" x14ac:dyDescent="0.3">
      <c r="A170" s="70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</row>
    <row r="171" spans="1:13" x14ac:dyDescent="0.3">
      <c r="A171" s="70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</row>
    <row r="172" spans="1:13" x14ac:dyDescent="0.3">
      <c r="A172" s="70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</row>
    <row r="173" spans="1:13" x14ac:dyDescent="0.3">
      <c r="A173" s="70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</row>
    <row r="174" spans="1:13" x14ac:dyDescent="0.3">
      <c r="A174" s="70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1:13" x14ac:dyDescent="0.3">
      <c r="A175" s="70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</row>
    <row r="176" spans="1:13" x14ac:dyDescent="0.3">
      <c r="A176" s="70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</row>
    <row r="177" spans="1:13" x14ac:dyDescent="0.3">
      <c r="A177" s="70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</row>
    <row r="178" spans="1:13" x14ac:dyDescent="0.3">
      <c r="A178" s="70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</row>
    <row r="179" spans="1:13" x14ac:dyDescent="0.3">
      <c r="A179" s="70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</row>
    <row r="180" spans="1:13" x14ac:dyDescent="0.3">
      <c r="A180" s="70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</row>
    <row r="181" spans="1:13" x14ac:dyDescent="0.3">
      <c r="A181" s="70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</row>
    <row r="182" spans="1:13" x14ac:dyDescent="0.3">
      <c r="A182" s="70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</row>
    <row r="183" spans="1:13" x14ac:dyDescent="0.3">
      <c r="A183" s="70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</row>
    <row r="184" spans="1:13" x14ac:dyDescent="0.3">
      <c r="A184" s="70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</row>
    <row r="185" spans="1:13" x14ac:dyDescent="0.3">
      <c r="A185" s="70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</row>
    <row r="186" spans="1:13" x14ac:dyDescent="0.3">
      <c r="A186" s="70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</row>
    <row r="187" spans="1:13" x14ac:dyDescent="0.3">
      <c r="A187" s="70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</row>
    <row r="188" spans="1:13" x14ac:dyDescent="0.3">
      <c r="A188" s="70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</row>
    <row r="189" spans="1:13" x14ac:dyDescent="0.3">
      <c r="A189" s="70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</row>
    <row r="190" spans="1:13" x14ac:dyDescent="0.3">
      <c r="A190" s="70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</row>
    <row r="191" spans="1:13" x14ac:dyDescent="0.3">
      <c r="A191" s="70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</row>
    <row r="192" spans="1:13" x14ac:dyDescent="0.3">
      <c r="A192" s="70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</row>
    <row r="193" spans="1:13" x14ac:dyDescent="0.3">
      <c r="A193" s="70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</row>
    <row r="194" spans="1:13" x14ac:dyDescent="0.3">
      <c r="A194" s="70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</row>
    <row r="195" spans="1:13" x14ac:dyDescent="0.3">
      <c r="A195" s="70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</row>
    <row r="196" spans="1:13" x14ac:dyDescent="0.3">
      <c r="A196" s="70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</row>
    <row r="197" spans="1:13" x14ac:dyDescent="0.3">
      <c r="A197" s="70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</row>
    <row r="198" spans="1:13" x14ac:dyDescent="0.3">
      <c r="A198" s="70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</row>
    <row r="199" spans="1:13" x14ac:dyDescent="0.3">
      <c r="A199" s="70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</row>
    <row r="200" spans="1:13" x14ac:dyDescent="0.3">
      <c r="A200" s="70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</row>
    <row r="201" spans="1:13" x14ac:dyDescent="0.3">
      <c r="A201" s="70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</row>
    <row r="202" spans="1:13" x14ac:dyDescent="0.3">
      <c r="A202" s="70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</row>
    <row r="203" spans="1:13" x14ac:dyDescent="0.3">
      <c r="A203" s="70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</row>
    <row r="204" spans="1:13" x14ac:dyDescent="0.3">
      <c r="A204" s="70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</row>
    <row r="205" spans="1:13" x14ac:dyDescent="0.3">
      <c r="A205" s="70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</row>
    <row r="206" spans="1:13" x14ac:dyDescent="0.3">
      <c r="A206" s="70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</row>
    <row r="207" spans="1:13" x14ac:dyDescent="0.3">
      <c r="A207" s="70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</row>
    <row r="208" spans="1:13" x14ac:dyDescent="0.3">
      <c r="A208" s="70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</row>
    <row r="209" spans="1:13" x14ac:dyDescent="0.3">
      <c r="A209" s="70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</row>
    <row r="210" spans="1:13" x14ac:dyDescent="0.3">
      <c r="A210" s="70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</row>
    <row r="211" spans="1:13" x14ac:dyDescent="0.3">
      <c r="A211" s="70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</row>
    <row r="212" spans="1:13" x14ac:dyDescent="0.3">
      <c r="A212" s="70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</row>
    <row r="213" spans="1:13" x14ac:dyDescent="0.3">
      <c r="A213" s="70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</row>
    <row r="214" spans="1:13" x14ac:dyDescent="0.3">
      <c r="A214" s="70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</row>
    <row r="215" spans="1:13" x14ac:dyDescent="0.3">
      <c r="A215" s="70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</row>
    <row r="216" spans="1:13" x14ac:dyDescent="0.3">
      <c r="A216" s="70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</row>
    <row r="217" spans="1:13" x14ac:dyDescent="0.3">
      <c r="A217" s="70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</row>
    <row r="218" spans="1:13" x14ac:dyDescent="0.3">
      <c r="A218" s="70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</row>
    <row r="219" spans="1:13" x14ac:dyDescent="0.3">
      <c r="A219" s="70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</row>
    <row r="220" spans="1:13" x14ac:dyDescent="0.3">
      <c r="A220" s="70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</row>
    <row r="221" spans="1:13" x14ac:dyDescent="0.3">
      <c r="A221" s="70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</row>
    <row r="222" spans="1:13" x14ac:dyDescent="0.3">
      <c r="A222" s="70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</row>
    <row r="223" spans="1:13" x14ac:dyDescent="0.3">
      <c r="A223" s="70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</row>
    <row r="224" spans="1:13" x14ac:dyDescent="0.3">
      <c r="A224" s="70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</row>
    <row r="225" spans="1:13" x14ac:dyDescent="0.3">
      <c r="A225" s="70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</row>
    <row r="226" spans="1:13" x14ac:dyDescent="0.3">
      <c r="A226" s="70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</row>
    <row r="227" spans="1:13" x14ac:dyDescent="0.3">
      <c r="A227" s="70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</row>
    <row r="228" spans="1:13" x14ac:dyDescent="0.3">
      <c r="A228" s="70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</row>
    <row r="229" spans="1:13" x14ac:dyDescent="0.3">
      <c r="A229" s="70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</row>
    <row r="230" spans="1:13" x14ac:dyDescent="0.3">
      <c r="A230" s="70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</row>
    <row r="231" spans="1:13" x14ac:dyDescent="0.3">
      <c r="A231" s="70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</row>
    <row r="232" spans="1:13" x14ac:dyDescent="0.3">
      <c r="A232" s="70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</row>
    <row r="233" spans="1:13" x14ac:dyDescent="0.3">
      <c r="A233" s="70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</row>
    <row r="234" spans="1:13" x14ac:dyDescent="0.3">
      <c r="A234" s="70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</row>
    <row r="235" spans="1:13" x14ac:dyDescent="0.3">
      <c r="A235" s="70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</row>
    <row r="236" spans="1:13" x14ac:dyDescent="0.3">
      <c r="A236" s="70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3C75-E617-4399-8F4F-4E8C6771B772}">
  <sheetPr>
    <pageSetUpPr fitToPage="1"/>
  </sheetPr>
  <dimension ref="A1:AB22"/>
  <sheetViews>
    <sheetView topLeftCell="S8" workbookViewId="0">
      <selection activeCell="W13" sqref="W13"/>
    </sheetView>
  </sheetViews>
  <sheetFormatPr defaultColWidth="9.109375" defaultRowHeight="14.4" x14ac:dyDescent="0.3"/>
  <cols>
    <col min="1" max="1" width="10.5546875" style="14" customWidth="1"/>
    <col min="2" max="21" width="9.109375" style="14"/>
    <col min="22" max="22" width="59.109375" style="14" bestFit="1" customWidth="1"/>
    <col min="23" max="27" width="12.44140625" style="14" customWidth="1"/>
    <col min="28" max="16384" width="9.109375" style="14"/>
  </cols>
  <sheetData>
    <row r="1" spans="1:28" ht="25.8" x14ac:dyDescent="0.5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7"/>
      <c r="Q1" s="27"/>
      <c r="R1" s="27"/>
      <c r="S1" s="27"/>
      <c r="T1" s="27"/>
    </row>
    <row r="2" spans="1:28" ht="15" thickBot="1" x14ac:dyDescent="0.35">
      <c r="W2" s="76" t="s">
        <v>28</v>
      </c>
      <c r="X2" s="76"/>
      <c r="Y2" s="76"/>
      <c r="Z2" s="76"/>
      <c r="AA2" s="77"/>
    </row>
    <row r="3" spans="1:28" ht="60.75" customHeight="1" thickBot="1" x14ac:dyDescent="0.3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  <c r="L3" s="46" t="s">
        <v>11</v>
      </c>
      <c r="M3" s="46" t="s">
        <v>12</v>
      </c>
      <c r="N3" s="46" t="s">
        <v>13</v>
      </c>
      <c r="O3" s="46" t="s">
        <v>14</v>
      </c>
      <c r="P3" s="47" t="s">
        <v>38</v>
      </c>
      <c r="Q3" s="47" t="s">
        <v>39</v>
      </c>
      <c r="R3" s="47" t="s">
        <v>40</v>
      </c>
      <c r="S3" s="47" t="s">
        <v>41</v>
      </c>
      <c r="T3" s="47"/>
      <c r="V3" s="30" t="str">
        <f>B4</f>
        <v>Clouser Hempen Wasick Law Group</v>
      </c>
      <c r="W3" s="31" t="s">
        <v>15</v>
      </c>
      <c r="X3" s="31" t="s">
        <v>35</v>
      </c>
      <c r="Y3" s="31" t="s">
        <v>24</v>
      </c>
      <c r="Z3" s="31" t="s">
        <v>25</v>
      </c>
      <c r="AA3" s="31" t="s">
        <v>44</v>
      </c>
    </row>
    <row r="4" spans="1:28" x14ac:dyDescent="0.3">
      <c r="B4" s="14" t="s">
        <v>47</v>
      </c>
      <c r="C4" s="14" t="s">
        <v>16</v>
      </c>
      <c r="V4" s="48" t="s">
        <v>27</v>
      </c>
      <c r="W4" s="5">
        <f>SUMIFS($J$4:$J$406,$E$4:$E$406,$V4,$H$4:$H$406,W$3)</f>
        <v>0</v>
      </c>
      <c r="X4" s="6">
        <f t="shared" ref="X4:AA4" si="0">SUMIFS($J$4:$J$406,$E$4:$E$406,$V4,$H$4:$H$406,X$3)</f>
        <v>0</v>
      </c>
      <c r="Y4" s="6">
        <f t="shared" si="0"/>
        <v>0</v>
      </c>
      <c r="Z4" s="6">
        <f t="shared" si="0"/>
        <v>0</v>
      </c>
      <c r="AA4" s="11">
        <f t="shared" si="0"/>
        <v>0</v>
      </c>
      <c r="AB4" s="14">
        <f>SUM(W4:AA4)</f>
        <v>0</v>
      </c>
    </row>
    <row r="5" spans="1:28" x14ac:dyDescent="0.3">
      <c r="V5" s="49" t="s">
        <v>17</v>
      </c>
      <c r="W5" s="7">
        <f t="shared" ref="W5:AA11" si="1">SUMIFS($J$4:$J$406,$E$4:$E$406,$V5,$H$4:$H$406,W$3)</f>
        <v>0</v>
      </c>
      <c r="X5" s="8">
        <f t="shared" si="1"/>
        <v>0</v>
      </c>
      <c r="Y5" s="8">
        <f t="shared" si="1"/>
        <v>0</v>
      </c>
      <c r="Z5" s="8">
        <f t="shared" si="1"/>
        <v>0</v>
      </c>
      <c r="AA5" s="12">
        <f t="shared" si="1"/>
        <v>0</v>
      </c>
      <c r="AB5" s="14">
        <f t="shared" ref="AB5:AB12" si="2">SUM(W5:AA5)</f>
        <v>0</v>
      </c>
    </row>
    <row r="6" spans="1:28" x14ac:dyDescent="0.3">
      <c r="V6" s="49" t="s">
        <v>18</v>
      </c>
      <c r="W6" s="7">
        <f t="shared" si="1"/>
        <v>0</v>
      </c>
      <c r="X6" s="8">
        <f t="shared" si="1"/>
        <v>0</v>
      </c>
      <c r="Y6" s="8">
        <f t="shared" si="1"/>
        <v>0</v>
      </c>
      <c r="Z6" s="8">
        <f t="shared" si="1"/>
        <v>0</v>
      </c>
      <c r="AA6" s="12">
        <f t="shared" si="1"/>
        <v>0</v>
      </c>
      <c r="AB6" s="14">
        <f t="shared" si="2"/>
        <v>0</v>
      </c>
    </row>
    <row r="7" spans="1:28" x14ac:dyDescent="0.3">
      <c r="V7" s="49" t="s">
        <v>21</v>
      </c>
      <c r="W7" s="7">
        <f t="shared" si="1"/>
        <v>0</v>
      </c>
      <c r="X7" s="8">
        <f t="shared" si="1"/>
        <v>0</v>
      </c>
      <c r="Y7" s="8">
        <f t="shared" si="1"/>
        <v>0</v>
      </c>
      <c r="Z7" s="8">
        <f t="shared" si="1"/>
        <v>0</v>
      </c>
      <c r="AA7" s="12">
        <f t="shared" si="1"/>
        <v>0</v>
      </c>
      <c r="AB7" s="14">
        <f t="shared" si="2"/>
        <v>0</v>
      </c>
    </row>
    <row r="8" spans="1:28" x14ac:dyDescent="0.3">
      <c r="V8" s="49" t="s">
        <v>22</v>
      </c>
      <c r="W8" s="7">
        <f t="shared" si="1"/>
        <v>0</v>
      </c>
      <c r="X8" s="8">
        <f t="shared" si="1"/>
        <v>0</v>
      </c>
      <c r="Y8" s="8">
        <f t="shared" si="1"/>
        <v>0</v>
      </c>
      <c r="Z8" s="8">
        <f t="shared" si="1"/>
        <v>0</v>
      </c>
      <c r="AA8" s="12">
        <f t="shared" si="1"/>
        <v>0</v>
      </c>
      <c r="AB8" s="14">
        <f t="shared" si="2"/>
        <v>0</v>
      </c>
    </row>
    <row r="9" spans="1:28" x14ac:dyDescent="0.3">
      <c r="V9" s="49" t="s">
        <v>20</v>
      </c>
      <c r="W9" s="7">
        <f t="shared" si="1"/>
        <v>0</v>
      </c>
      <c r="X9" s="8">
        <f t="shared" si="1"/>
        <v>0</v>
      </c>
      <c r="Y9" s="8">
        <f t="shared" si="1"/>
        <v>0</v>
      </c>
      <c r="Z9" s="8">
        <f t="shared" si="1"/>
        <v>0</v>
      </c>
      <c r="AA9" s="12">
        <f t="shared" si="1"/>
        <v>0</v>
      </c>
      <c r="AB9" s="14">
        <f t="shared" si="2"/>
        <v>0</v>
      </c>
    </row>
    <row r="10" spans="1:28" x14ac:dyDescent="0.3">
      <c r="V10" s="49" t="s">
        <v>23</v>
      </c>
      <c r="W10" s="7">
        <f t="shared" si="1"/>
        <v>0</v>
      </c>
      <c r="X10" s="8">
        <f t="shared" si="1"/>
        <v>0</v>
      </c>
      <c r="Y10" s="8">
        <f t="shared" si="1"/>
        <v>0</v>
      </c>
      <c r="Z10" s="8">
        <f t="shared" si="1"/>
        <v>0</v>
      </c>
      <c r="AA10" s="12">
        <f t="shared" si="1"/>
        <v>0</v>
      </c>
      <c r="AB10" s="14">
        <f t="shared" si="2"/>
        <v>0</v>
      </c>
    </row>
    <row r="11" spans="1:28" x14ac:dyDescent="0.3">
      <c r="V11" s="49" t="s">
        <v>26</v>
      </c>
      <c r="W11" s="7">
        <f t="shared" si="1"/>
        <v>0</v>
      </c>
      <c r="X11" s="8">
        <f t="shared" si="1"/>
        <v>0</v>
      </c>
      <c r="Y11" s="8">
        <f t="shared" si="1"/>
        <v>0</v>
      </c>
      <c r="Z11" s="8">
        <f t="shared" si="1"/>
        <v>0</v>
      </c>
      <c r="AA11" s="12">
        <f t="shared" si="1"/>
        <v>0</v>
      </c>
      <c r="AB11" s="14">
        <f t="shared" si="2"/>
        <v>0</v>
      </c>
    </row>
    <row r="12" spans="1:28" ht="15" thickBot="1" x14ac:dyDescent="0.35">
      <c r="V12" s="34" t="s">
        <v>51</v>
      </c>
      <c r="W12" s="9">
        <f>SUMIFS($J$4:$J$406,$E$4:$E$406,"Specialty Court",$H$4:$H$406,X$3)</f>
        <v>0</v>
      </c>
      <c r="X12" s="10">
        <f>SUMIFS($J$4:$J$406,$E$4:$E$406,"Specialty Court",$H$4:$H$406,X$3)</f>
        <v>0</v>
      </c>
      <c r="Y12" s="10">
        <f t="shared" ref="Y12:AA12" si="3">SUMIFS($J$4:$J$406,$E$4:$E$406,"Specialty Court",$H$4:$H$406,Y$3)</f>
        <v>0</v>
      </c>
      <c r="Z12" s="10">
        <f t="shared" si="3"/>
        <v>0</v>
      </c>
      <c r="AA12" s="13">
        <f t="shared" si="3"/>
        <v>0</v>
      </c>
      <c r="AB12" s="14">
        <f t="shared" si="2"/>
        <v>0</v>
      </c>
    </row>
    <row r="13" spans="1:28" x14ac:dyDescent="0.3">
      <c r="V13" s="40" t="s">
        <v>30</v>
      </c>
      <c r="W13" s="14">
        <f>SUM(W4:W12)</f>
        <v>0</v>
      </c>
      <c r="X13" s="14">
        <f t="shared" ref="X13:AA13" si="4">SUM(X4:X12)</f>
        <v>0</v>
      </c>
      <c r="Y13" s="14">
        <f t="shared" si="4"/>
        <v>0</v>
      </c>
      <c r="Z13" s="14">
        <f t="shared" si="4"/>
        <v>0</v>
      </c>
      <c r="AA13" s="14">
        <f t="shared" si="4"/>
        <v>0</v>
      </c>
      <c r="AB13" s="14">
        <f>SUM(W4:AA12)</f>
        <v>0</v>
      </c>
    </row>
    <row r="15" spans="1:28" ht="15" thickBot="1" x14ac:dyDescent="0.35">
      <c r="W15" s="76" t="s">
        <v>31</v>
      </c>
      <c r="X15" s="76"/>
      <c r="Y15" s="76"/>
      <c r="Z15" s="76"/>
      <c r="AA15" s="77"/>
    </row>
    <row r="16" spans="1:28" ht="29.4" thickBot="1" x14ac:dyDescent="0.35">
      <c r="V16" s="30" t="str">
        <f>V3</f>
        <v>Clouser Hempen Wasick Law Group</v>
      </c>
      <c r="W16" s="31" t="str">
        <f>W3</f>
        <v>Attorney</v>
      </c>
      <c r="X16" s="31" t="str">
        <f t="shared" ref="X16:AA16" si="5">X3</f>
        <v>Travel (Attorney)</v>
      </c>
      <c r="Y16" s="31" t="str">
        <f t="shared" si="5"/>
        <v>Investigator</v>
      </c>
      <c r="Z16" s="31" t="str">
        <f t="shared" si="5"/>
        <v>Expert</v>
      </c>
      <c r="AA16" s="31" t="str">
        <f t="shared" si="5"/>
        <v>Staff</v>
      </c>
    </row>
    <row r="17" spans="22:28" x14ac:dyDescent="0.3">
      <c r="V17" s="37" t="s">
        <v>19</v>
      </c>
      <c r="W17" s="15">
        <f>SUMIFS($J$4:$J$406,$E$4:$E$406,$V17,$H$4:$H$406,W$3)</f>
        <v>0</v>
      </c>
      <c r="X17" s="16">
        <f t="shared" ref="X17:AA17" si="6">SUMIFS($J$4:$J$406,$E$4:$E$406,$V17,$H$4:$H$406,X$3)</f>
        <v>0</v>
      </c>
      <c r="Y17" s="16">
        <f t="shared" si="6"/>
        <v>0</v>
      </c>
      <c r="Z17" s="16">
        <f t="shared" si="6"/>
        <v>0</v>
      </c>
      <c r="AA17" s="17">
        <f t="shared" si="6"/>
        <v>0</v>
      </c>
      <c r="AB17" s="14">
        <f>SUM(W17:AA17)</f>
        <v>0</v>
      </c>
    </row>
    <row r="18" spans="22:28" ht="15" thickBot="1" x14ac:dyDescent="0.35">
      <c r="V18" s="38" t="s">
        <v>45</v>
      </c>
      <c r="W18" s="43">
        <v>250</v>
      </c>
      <c r="X18" s="44" t="s">
        <v>49</v>
      </c>
      <c r="Y18" s="44" t="s">
        <v>49</v>
      </c>
      <c r="Z18" s="44" t="s">
        <v>49</v>
      </c>
      <c r="AA18" s="45" t="s">
        <v>49</v>
      </c>
      <c r="AB18" s="14">
        <f>SUM(W18:AA18)</f>
        <v>250</v>
      </c>
    </row>
    <row r="19" spans="22:28" x14ac:dyDescent="0.3">
      <c r="V19" s="40" t="s">
        <v>30</v>
      </c>
      <c r="W19" s="14">
        <f>SUM(W17:W18)</f>
        <v>250</v>
      </c>
      <c r="X19" s="14">
        <f t="shared" ref="X19:AA19" si="7">SUM(X17:X18)</f>
        <v>0</v>
      </c>
      <c r="Y19" s="14">
        <f t="shared" si="7"/>
        <v>0</v>
      </c>
      <c r="Z19" s="14">
        <f t="shared" si="7"/>
        <v>0</v>
      </c>
      <c r="AA19" s="14">
        <f t="shared" si="7"/>
        <v>0</v>
      </c>
      <c r="AB19" s="14">
        <f>SUM(W17:AA18)</f>
        <v>250</v>
      </c>
    </row>
    <row r="20" spans="22:28" x14ac:dyDescent="0.3">
      <c r="V20" s="41" t="s">
        <v>50</v>
      </c>
    </row>
    <row r="21" spans="22:28" x14ac:dyDescent="0.3">
      <c r="AB21" s="14">
        <f>AB13+AB17</f>
        <v>0</v>
      </c>
    </row>
    <row r="22" spans="22:28" x14ac:dyDescent="0.3">
      <c r="V22" s="14" t="s">
        <v>56</v>
      </c>
    </row>
  </sheetData>
  <mergeCells count="3">
    <mergeCell ref="A1:O1"/>
    <mergeCell ref="W2:AA2"/>
    <mergeCell ref="W15:AA15"/>
  </mergeCells>
  <pageMargins left="0.7" right="0.7" top="0.75" bottom="0.75" header="0.3" footer="0.3"/>
  <pageSetup scale="36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78FC-12F9-42A8-AD7C-6FA1E86FE1B4}">
  <dimension ref="A1:AA120"/>
  <sheetViews>
    <sheetView topLeftCell="S8" workbookViewId="0">
      <selection activeCell="U21" sqref="U21"/>
    </sheetView>
  </sheetViews>
  <sheetFormatPr defaultColWidth="9.109375" defaultRowHeight="14.4" x14ac:dyDescent="0.3"/>
  <cols>
    <col min="1" max="1" width="10.5546875" style="2" customWidth="1"/>
    <col min="2" max="20" width="9.109375" style="14"/>
    <col min="21" max="21" width="59.109375" style="14" bestFit="1" customWidth="1"/>
    <col min="22" max="26" width="12.44140625" style="14" customWidth="1"/>
    <col min="27" max="16384" width="9.109375" style="14"/>
  </cols>
  <sheetData>
    <row r="1" spans="1:27" ht="25.8" x14ac:dyDescent="0.5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7"/>
      <c r="Q1" s="27"/>
      <c r="R1" s="27"/>
      <c r="S1" s="27"/>
    </row>
    <row r="2" spans="1:27" ht="15" thickBot="1" x14ac:dyDescent="0.35">
      <c r="V2" s="76" t="s">
        <v>28</v>
      </c>
      <c r="W2" s="76"/>
      <c r="X2" s="76"/>
      <c r="Y2" s="76"/>
      <c r="Z2" s="77"/>
    </row>
    <row r="3" spans="1:27" ht="60.75" customHeight="1" thickBot="1" x14ac:dyDescent="0.35">
      <c r="A3" s="67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6</v>
      </c>
      <c r="G3" s="46" t="s">
        <v>7</v>
      </c>
      <c r="H3" s="46" t="s">
        <v>8</v>
      </c>
      <c r="I3" s="46" t="s">
        <v>39</v>
      </c>
      <c r="J3" s="46" t="s">
        <v>40</v>
      </c>
      <c r="K3" s="46" t="s">
        <v>52</v>
      </c>
      <c r="L3" s="46" t="s">
        <v>9</v>
      </c>
      <c r="M3" s="46" t="s">
        <v>10</v>
      </c>
      <c r="N3" s="46" t="s">
        <v>11</v>
      </c>
      <c r="O3" s="46" t="s">
        <v>12</v>
      </c>
      <c r="P3" s="47" t="s">
        <v>13</v>
      </c>
      <c r="Q3" s="47" t="s">
        <v>14</v>
      </c>
      <c r="R3" s="47" t="s">
        <v>41</v>
      </c>
      <c r="S3" s="47"/>
      <c r="U3" s="30" t="str">
        <f>B4</f>
        <v>Law Office of Matt Stermitz</v>
      </c>
      <c r="V3" s="31" t="s">
        <v>15</v>
      </c>
      <c r="W3" s="31" t="s">
        <v>35</v>
      </c>
      <c r="X3" s="31" t="s">
        <v>24</v>
      </c>
      <c r="Y3" s="31" t="s">
        <v>25</v>
      </c>
      <c r="Z3" s="31" t="s">
        <v>44</v>
      </c>
    </row>
    <row r="4" spans="1:27" x14ac:dyDescent="0.3">
      <c r="A4" s="2">
        <v>45846</v>
      </c>
      <c r="B4" s="14" t="s">
        <v>54</v>
      </c>
      <c r="C4" s="14" t="s">
        <v>16</v>
      </c>
      <c r="D4" s="14" t="s">
        <v>88</v>
      </c>
      <c r="E4" s="14" t="s">
        <v>89</v>
      </c>
      <c r="F4" s="14" t="s">
        <v>90</v>
      </c>
      <c r="G4" s="14" t="s">
        <v>15</v>
      </c>
      <c r="H4" s="14" t="s">
        <v>67</v>
      </c>
      <c r="I4" s="14" t="s">
        <v>91</v>
      </c>
      <c r="K4" s="14" t="s">
        <v>91</v>
      </c>
      <c r="L4" s="14">
        <v>0.1</v>
      </c>
      <c r="N4" s="14">
        <v>118.8</v>
      </c>
      <c r="O4" s="14" t="s">
        <v>69</v>
      </c>
      <c r="R4" s="14" t="s">
        <v>69</v>
      </c>
      <c r="U4" s="48" t="s">
        <v>27</v>
      </c>
      <c r="V4" s="5">
        <f>SUMIFS($L$4:$L$1228,$E$4:$E$1228,$U4,$G$4:$G$1228,V$3)</f>
        <v>0</v>
      </c>
      <c r="W4" s="6">
        <f t="shared" ref="W4:Z4" si="0">SUMIFS($L$4:$L$1228,$E$4:$E$1228,$U4,$G$4:$G$1228,W$3)</f>
        <v>0</v>
      </c>
      <c r="X4" s="6">
        <f t="shared" si="0"/>
        <v>0</v>
      </c>
      <c r="Y4" s="6">
        <f t="shared" si="0"/>
        <v>0</v>
      </c>
      <c r="Z4" s="11">
        <f t="shared" si="0"/>
        <v>0</v>
      </c>
      <c r="AA4" s="14">
        <f>SUM(V4:Z4)</f>
        <v>0</v>
      </c>
    </row>
    <row r="5" spans="1:27" x14ac:dyDescent="0.3">
      <c r="A5" s="2">
        <v>45840</v>
      </c>
      <c r="B5" s="14" t="s">
        <v>54</v>
      </c>
      <c r="C5" s="14" t="s">
        <v>16</v>
      </c>
      <c r="D5" s="14" t="s">
        <v>88</v>
      </c>
      <c r="E5" s="14" t="s">
        <v>89</v>
      </c>
      <c r="F5" s="14" t="s">
        <v>90</v>
      </c>
      <c r="G5" s="14" t="s">
        <v>15</v>
      </c>
      <c r="H5" s="14" t="s">
        <v>67</v>
      </c>
      <c r="I5" s="14" t="s">
        <v>91</v>
      </c>
      <c r="K5" s="14" t="s">
        <v>91</v>
      </c>
      <c r="L5" s="14">
        <v>0.2</v>
      </c>
      <c r="N5" s="14">
        <v>118.8</v>
      </c>
      <c r="O5" s="14" t="s">
        <v>69</v>
      </c>
      <c r="R5" s="14" t="s">
        <v>69</v>
      </c>
      <c r="U5" s="49" t="s">
        <v>17</v>
      </c>
      <c r="V5" s="7">
        <f t="shared" ref="V5:Z12" si="1">SUMIFS($L$4:$L$1228,$E$4:$E$1228,$U5,$G$4:$G$1228,V$3)</f>
        <v>2.2000000000000002</v>
      </c>
      <c r="W5" s="8">
        <f t="shared" si="1"/>
        <v>0</v>
      </c>
      <c r="X5" s="8">
        <f t="shared" si="1"/>
        <v>0</v>
      </c>
      <c r="Y5" s="8">
        <f t="shared" si="1"/>
        <v>0</v>
      </c>
      <c r="Z5" s="12">
        <f t="shared" si="1"/>
        <v>0</v>
      </c>
      <c r="AA5" s="14">
        <f t="shared" ref="AA5:AA12" si="2">SUM(V5:Z5)</f>
        <v>2.2000000000000002</v>
      </c>
    </row>
    <row r="6" spans="1:27" x14ac:dyDescent="0.3">
      <c r="A6" s="2">
        <v>45842</v>
      </c>
      <c r="B6" s="14" t="s">
        <v>54</v>
      </c>
      <c r="C6" s="14" t="s">
        <v>16</v>
      </c>
      <c r="D6" s="14" t="s">
        <v>92</v>
      </c>
      <c r="E6" s="14" t="s">
        <v>18</v>
      </c>
      <c r="F6" s="14" t="s">
        <v>90</v>
      </c>
      <c r="G6" s="14" t="s">
        <v>15</v>
      </c>
      <c r="H6" s="14" t="s">
        <v>67</v>
      </c>
      <c r="I6" s="14" t="s">
        <v>93</v>
      </c>
      <c r="K6" s="14" t="s">
        <v>93</v>
      </c>
      <c r="L6" s="14">
        <v>0.4</v>
      </c>
      <c r="N6" s="14">
        <v>38.799999999999997</v>
      </c>
      <c r="O6" s="14" t="s">
        <v>69</v>
      </c>
      <c r="R6" s="14" t="s">
        <v>69</v>
      </c>
      <c r="U6" s="49" t="s">
        <v>18</v>
      </c>
      <c r="V6" s="7">
        <f t="shared" si="1"/>
        <v>26.800000000000004</v>
      </c>
      <c r="W6" s="8">
        <f t="shared" si="1"/>
        <v>0</v>
      </c>
      <c r="X6" s="8">
        <f t="shared" si="1"/>
        <v>0</v>
      </c>
      <c r="Y6" s="8">
        <f t="shared" si="1"/>
        <v>0</v>
      </c>
      <c r="Z6" s="12">
        <f t="shared" si="1"/>
        <v>0</v>
      </c>
      <c r="AA6" s="14">
        <f t="shared" si="2"/>
        <v>26.800000000000004</v>
      </c>
    </row>
    <row r="7" spans="1:27" x14ac:dyDescent="0.3">
      <c r="A7" s="2">
        <v>45845</v>
      </c>
      <c r="B7" s="14" t="s">
        <v>54</v>
      </c>
      <c r="C7" s="14" t="s">
        <v>16</v>
      </c>
      <c r="D7" s="14" t="s">
        <v>92</v>
      </c>
      <c r="E7" s="14" t="s">
        <v>18</v>
      </c>
      <c r="F7" s="14" t="s">
        <v>90</v>
      </c>
      <c r="G7" s="14" t="s">
        <v>15</v>
      </c>
      <c r="H7" s="14" t="s">
        <v>67</v>
      </c>
      <c r="I7" s="14" t="s">
        <v>93</v>
      </c>
      <c r="K7" s="14" t="s">
        <v>93</v>
      </c>
      <c r="L7" s="14">
        <v>0.1</v>
      </c>
      <c r="N7" s="14">
        <v>38.799999999999997</v>
      </c>
      <c r="O7" s="14" t="s">
        <v>69</v>
      </c>
      <c r="R7" s="14" t="s">
        <v>69</v>
      </c>
      <c r="U7" s="49" t="s">
        <v>21</v>
      </c>
      <c r="V7" s="7">
        <f t="shared" si="1"/>
        <v>7.7000000000000011</v>
      </c>
      <c r="W7" s="8">
        <f t="shared" si="1"/>
        <v>0</v>
      </c>
      <c r="X7" s="8">
        <f t="shared" si="1"/>
        <v>0</v>
      </c>
      <c r="Y7" s="8">
        <f t="shared" si="1"/>
        <v>0</v>
      </c>
      <c r="Z7" s="12">
        <f t="shared" si="1"/>
        <v>0</v>
      </c>
      <c r="AA7" s="14">
        <f t="shared" si="2"/>
        <v>7.7000000000000011</v>
      </c>
    </row>
    <row r="8" spans="1:27" x14ac:dyDescent="0.3">
      <c r="A8" s="2">
        <v>45842</v>
      </c>
      <c r="B8" s="14" t="s">
        <v>54</v>
      </c>
      <c r="C8" s="14" t="s">
        <v>16</v>
      </c>
      <c r="D8" s="14" t="s">
        <v>92</v>
      </c>
      <c r="E8" s="14" t="s">
        <v>18</v>
      </c>
      <c r="F8" s="14" t="s">
        <v>90</v>
      </c>
      <c r="G8" s="14" t="s">
        <v>15</v>
      </c>
      <c r="H8" s="14" t="s">
        <v>67</v>
      </c>
      <c r="I8" s="14" t="s">
        <v>93</v>
      </c>
      <c r="K8" s="14" t="s">
        <v>93</v>
      </c>
      <c r="L8" s="14">
        <v>3</v>
      </c>
      <c r="N8" s="14">
        <v>38.799999999999997</v>
      </c>
      <c r="O8" s="14" t="s">
        <v>69</v>
      </c>
      <c r="R8" s="14" t="s">
        <v>69</v>
      </c>
      <c r="U8" s="49" t="s">
        <v>22</v>
      </c>
      <c r="V8" s="7">
        <f t="shared" si="1"/>
        <v>7.6000000000000005</v>
      </c>
      <c r="W8" s="8">
        <f t="shared" si="1"/>
        <v>0</v>
      </c>
      <c r="X8" s="8">
        <f t="shared" si="1"/>
        <v>0</v>
      </c>
      <c r="Y8" s="8">
        <f t="shared" si="1"/>
        <v>0</v>
      </c>
      <c r="Z8" s="12">
        <f t="shared" si="1"/>
        <v>0</v>
      </c>
      <c r="AA8" s="14">
        <f t="shared" si="2"/>
        <v>7.6000000000000005</v>
      </c>
    </row>
    <row r="9" spans="1:27" x14ac:dyDescent="0.3">
      <c r="A9" s="2">
        <v>45845</v>
      </c>
      <c r="B9" s="14" t="s">
        <v>54</v>
      </c>
      <c r="C9" s="14" t="s">
        <v>16</v>
      </c>
      <c r="D9" s="14" t="s">
        <v>92</v>
      </c>
      <c r="E9" s="14" t="s">
        <v>18</v>
      </c>
      <c r="F9" s="14" t="s">
        <v>90</v>
      </c>
      <c r="G9" s="14" t="s">
        <v>15</v>
      </c>
      <c r="H9" s="14" t="s">
        <v>67</v>
      </c>
      <c r="I9" s="14" t="s">
        <v>93</v>
      </c>
      <c r="K9" s="14" t="s">
        <v>93</v>
      </c>
      <c r="L9" s="14">
        <v>1</v>
      </c>
      <c r="N9" s="14">
        <v>38.799999999999997</v>
      </c>
      <c r="O9" s="14" t="s">
        <v>69</v>
      </c>
      <c r="R9" s="14" t="s">
        <v>69</v>
      </c>
      <c r="U9" s="49" t="s">
        <v>20</v>
      </c>
      <c r="V9" s="7">
        <f t="shared" si="1"/>
        <v>2.4</v>
      </c>
      <c r="W9" s="8">
        <f t="shared" si="1"/>
        <v>0</v>
      </c>
      <c r="X9" s="8">
        <f t="shared" si="1"/>
        <v>0</v>
      </c>
      <c r="Y9" s="8">
        <f t="shared" si="1"/>
        <v>0</v>
      </c>
      <c r="Z9" s="12">
        <f t="shared" si="1"/>
        <v>0</v>
      </c>
      <c r="AA9" s="14">
        <f t="shared" si="2"/>
        <v>2.4</v>
      </c>
    </row>
    <row r="10" spans="1:27" x14ac:dyDescent="0.3">
      <c r="A10" s="2">
        <v>45840</v>
      </c>
      <c r="B10" s="14" t="s">
        <v>54</v>
      </c>
      <c r="C10" s="14" t="s">
        <v>16</v>
      </c>
      <c r="D10" s="14" t="s">
        <v>94</v>
      </c>
      <c r="E10" s="14" t="s">
        <v>17</v>
      </c>
      <c r="F10" s="14" t="s">
        <v>90</v>
      </c>
      <c r="G10" s="14" t="s">
        <v>15</v>
      </c>
      <c r="H10" s="14" t="s">
        <v>67</v>
      </c>
      <c r="I10" s="14" t="s">
        <v>95</v>
      </c>
      <c r="K10" s="14" t="s">
        <v>95</v>
      </c>
      <c r="L10" s="14">
        <v>0.2</v>
      </c>
      <c r="N10" s="14">
        <v>33.9</v>
      </c>
      <c r="O10" s="14" t="s">
        <v>69</v>
      </c>
      <c r="R10" s="14" t="s">
        <v>69</v>
      </c>
      <c r="U10" s="49" t="s">
        <v>23</v>
      </c>
      <c r="V10" s="7">
        <f t="shared" si="1"/>
        <v>0</v>
      </c>
      <c r="W10" s="8">
        <f t="shared" si="1"/>
        <v>0</v>
      </c>
      <c r="X10" s="8">
        <f t="shared" si="1"/>
        <v>0</v>
      </c>
      <c r="Y10" s="8">
        <f t="shared" si="1"/>
        <v>0</v>
      </c>
      <c r="Z10" s="12">
        <f t="shared" si="1"/>
        <v>0</v>
      </c>
      <c r="AA10" s="14">
        <f t="shared" si="2"/>
        <v>0</v>
      </c>
    </row>
    <row r="11" spans="1:27" x14ac:dyDescent="0.3">
      <c r="A11" s="2">
        <v>45846</v>
      </c>
      <c r="B11" s="14" t="s">
        <v>54</v>
      </c>
      <c r="C11" s="14" t="s">
        <v>16</v>
      </c>
      <c r="D11" s="14" t="s">
        <v>96</v>
      </c>
      <c r="E11" s="14" t="s">
        <v>18</v>
      </c>
      <c r="F11" s="14" t="s">
        <v>90</v>
      </c>
      <c r="G11" s="14" t="s">
        <v>15</v>
      </c>
      <c r="H11" s="14" t="s">
        <v>67</v>
      </c>
      <c r="I11" s="14" t="s">
        <v>97</v>
      </c>
      <c r="K11" s="14" t="s">
        <v>97</v>
      </c>
      <c r="L11" s="14">
        <v>0.3</v>
      </c>
      <c r="N11" s="14">
        <v>27.5</v>
      </c>
      <c r="O11" s="14" t="s">
        <v>69</v>
      </c>
      <c r="R11" s="14" t="s">
        <v>69</v>
      </c>
      <c r="U11" s="49" t="s">
        <v>26</v>
      </c>
      <c r="V11" s="7">
        <f t="shared" si="1"/>
        <v>0</v>
      </c>
      <c r="W11" s="8">
        <f t="shared" si="1"/>
        <v>0</v>
      </c>
      <c r="X11" s="8">
        <f t="shared" si="1"/>
        <v>0</v>
      </c>
      <c r="Y11" s="8">
        <f t="shared" si="1"/>
        <v>0</v>
      </c>
      <c r="Z11" s="12">
        <f t="shared" si="1"/>
        <v>0</v>
      </c>
      <c r="AA11" s="14">
        <f t="shared" si="2"/>
        <v>0</v>
      </c>
    </row>
    <row r="12" spans="1:27" ht="15" thickBot="1" x14ac:dyDescent="0.35">
      <c r="A12" s="2">
        <v>45846</v>
      </c>
      <c r="B12" s="14" t="s">
        <v>54</v>
      </c>
      <c r="C12" s="14" t="s">
        <v>16</v>
      </c>
      <c r="D12" s="14" t="s">
        <v>96</v>
      </c>
      <c r="E12" s="14" t="s">
        <v>18</v>
      </c>
      <c r="F12" s="14" t="s">
        <v>90</v>
      </c>
      <c r="G12" s="14" t="s">
        <v>15</v>
      </c>
      <c r="H12" s="14" t="s">
        <v>67</v>
      </c>
      <c r="I12" s="14" t="s">
        <v>97</v>
      </c>
      <c r="K12" s="14" t="s">
        <v>97</v>
      </c>
      <c r="L12" s="14">
        <v>0.2</v>
      </c>
      <c r="N12" s="14">
        <v>27.5</v>
      </c>
      <c r="O12" s="14" t="s">
        <v>69</v>
      </c>
      <c r="R12" s="14" t="s">
        <v>69</v>
      </c>
      <c r="U12" s="34" t="s">
        <v>51</v>
      </c>
      <c r="V12" s="9">
        <f>SUMIFS($L$4:$L$1228,$E$4:$E$1228,"Specialty Court",$G$4:$G$1228,V$3)+41.75</f>
        <v>41.75</v>
      </c>
      <c r="W12" s="10">
        <f t="shared" si="1"/>
        <v>0</v>
      </c>
      <c r="X12" s="10">
        <f t="shared" si="1"/>
        <v>0</v>
      </c>
      <c r="Y12" s="10">
        <f t="shared" si="1"/>
        <v>0</v>
      </c>
      <c r="Z12" s="13">
        <f t="shared" si="1"/>
        <v>0</v>
      </c>
      <c r="AA12" s="14">
        <f t="shared" si="2"/>
        <v>41.75</v>
      </c>
    </row>
    <row r="13" spans="1:27" x14ac:dyDescent="0.3">
      <c r="A13" s="2">
        <v>45841</v>
      </c>
      <c r="B13" s="14" t="s">
        <v>54</v>
      </c>
      <c r="C13" s="14" t="s">
        <v>16</v>
      </c>
      <c r="D13" s="14" t="s">
        <v>96</v>
      </c>
      <c r="E13" s="14" t="s">
        <v>18</v>
      </c>
      <c r="F13" s="14" t="s">
        <v>90</v>
      </c>
      <c r="G13" s="14" t="s">
        <v>15</v>
      </c>
      <c r="H13" s="14" t="s">
        <v>67</v>
      </c>
      <c r="I13" s="14" t="s">
        <v>97</v>
      </c>
      <c r="K13" s="14" t="s">
        <v>97</v>
      </c>
      <c r="L13" s="14">
        <v>1.5</v>
      </c>
      <c r="N13" s="14">
        <v>27.5</v>
      </c>
      <c r="O13" s="14" t="s">
        <v>69</v>
      </c>
      <c r="R13" s="14" t="s">
        <v>69</v>
      </c>
      <c r="U13" s="40" t="s">
        <v>30</v>
      </c>
      <c r="V13" s="14">
        <f>SUM(V4:V12)</f>
        <v>88.45</v>
      </c>
      <c r="W13" s="14">
        <f t="shared" ref="W13:Z13" si="3">SUM(W4:W12)</f>
        <v>0</v>
      </c>
      <c r="X13" s="14">
        <f t="shared" si="3"/>
        <v>0</v>
      </c>
      <c r="Y13" s="14">
        <f t="shared" si="3"/>
        <v>0</v>
      </c>
      <c r="Z13" s="14">
        <f t="shared" si="3"/>
        <v>0</v>
      </c>
      <c r="AA13" s="14">
        <f>SUM(V4:Z12)</f>
        <v>88.45</v>
      </c>
    </row>
    <row r="14" spans="1:27" x14ac:dyDescent="0.3">
      <c r="A14" s="2">
        <v>45846</v>
      </c>
      <c r="B14" s="14" t="s">
        <v>54</v>
      </c>
      <c r="C14" s="14" t="s">
        <v>16</v>
      </c>
      <c r="D14" s="14" t="s">
        <v>96</v>
      </c>
      <c r="E14" s="14" t="s">
        <v>18</v>
      </c>
      <c r="F14" s="14" t="s">
        <v>90</v>
      </c>
      <c r="G14" s="14" t="s">
        <v>15</v>
      </c>
      <c r="H14" s="14" t="s">
        <v>67</v>
      </c>
      <c r="I14" s="14" t="s">
        <v>97</v>
      </c>
      <c r="K14" s="14" t="s">
        <v>97</v>
      </c>
      <c r="L14" s="14">
        <v>0.3</v>
      </c>
      <c r="N14" s="14">
        <v>27.5</v>
      </c>
      <c r="O14" s="14" t="s">
        <v>69</v>
      </c>
      <c r="R14" s="14" t="s">
        <v>69</v>
      </c>
    </row>
    <row r="15" spans="1:27" ht="15" thickBot="1" x14ac:dyDescent="0.35">
      <c r="A15" s="2">
        <v>45839</v>
      </c>
      <c r="B15" s="14" t="s">
        <v>54</v>
      </c>
      <c r="C15" s="14" t="s">
        <v>16</v>
      </c>
      <c r="D15" s="14" t="s">
        <v>98</v>
      </c>
      <c r="E15" s="14" t="s">
        <v>18</v>
      </c>
      <c r="F15" s="14" t="s">
        <v>90</v>
      </c>
      <c r="G15" s="14" t="s">
        <v>15</v>
      </c>
      <c r="H15" s="14" t="s">
        <v>67</v>
      </c>
      <c r="I15" s="14" t="s">
        <v>99</v>
      </c>
      <c r="K15" s="14" t="s">
        <v>99</v>
      </c>
      <c r="L15" s="14">
        <v>0.1</v>
      </c>
      <c r="N15" s="14">
        <v>17.3</v>
      </c>
      <c r="O15" s="14" t="s">
        <v>69</v>
      </c>
      <c r="R15" s="14" t="s">
        <v>69</v>
      </c>
      <c r="V15" s="76" t="s">
        <v>31</v>
      </c>
      <c r="W15" s="76"/>
      <c r="X15" s="76"/>
      <c r="Y15" s="76"/>
      <c r="Z15" s="77"/>
    </row>
    <row r="16" spans="1:27" ht="29.4" thickBot="1" x14ac:dyDescent="0.35">
      <c r="A16" s="2">
        <v>45840</v>
      </c>
      <c r="B16" s="14" t="s">
        <v>54</v>
      </c>
      <c r="C16" s="14" t="s">
        <v>16</v>
      </c>
      <c r="D16" s="14" t="s">
        <v>98</v>
      </c>
      <c r="E16" s="14" t="s">
        <v>18</v>
      </c>
      <c r="F16" s="14" t="s">
        <v>90</v>
      </c>
      <c r="G16" s="14" t="s">
        <v>15</v>
      </c>
      <c r="H16" s="14" t="s">
        <v>67</v>
      </c>
      <c r="I16" s="14" t="s">
        <v>99</v>
      </c>
      <c r="K16" s="14" t="s">
        <v>99</v>
      </c>
      <c r="L16" s="14">
        <v>0.4</v>
      </c>
      <c r="N16" s="14">
        <v>17.3</v>
      </c>
      <c r="O16" s="14" t="s">
        <v>69</v>
      </c>
      <c r="R16" s="14" t="s">
        <v>69</v>
      </c>
      <c r="U16" s="30" t="str">
        <f>U3</f>
        <v>Law Office of Matt Stermitz</v>
      </c>
      <c r="V16" s="31" t="str">
        <f>V3</f>
        <v>Attorney</v>
      </c>
      <c r="W16" s="31" t="str">
        <f t="shared" ref="W16:Z16" si="4">W3</f>
        <v>Travel (Attorney)</v>
      </c>
      <c r="X16" s="31" t="str">
        <f t="shared" si="4"/>
        <v>Investigator</v>
      </c>
      <c r="Y16" s="31" t="str">
        <f t="shared" si="4"/>
        <v>Expert</v>
      </c>
      <c r="Z16" s="31" t="str">
        <f t="shared" si="4"/>
        <v>Staff</v>
      </c>
    </row>
    <row r="17" spans="1:27" x14ac:dyDescent="0.3">
      <c r="A17" s="2">
        <v>45840</v>
      </c>
      <c r="B17" s="14" t="s">
        <v>54</v>
      </c>
      <c r="C17" s="14" t="s">
        <v>16</v>
      </c>
      <c r="D17" s="14" t="s">
        <v>98</v>
      </c>
      <c r="E17" s="14" t="s">
        <v>18</v>
      </c>
      <c r="F17" s="14" t="s">
        <v>90</v>
      </c>
      <c r="G17" s="14" t="s">
        <v>15</v>
      </c>
      <c r="H17" s="14" t="s">
        <v>67</v>
      </c>
      <c r="I17" s="14" t="s">
        <v>99</v>
      </c>
      <c r="K17" s="14" t="s">
        <v>99</v>
      </c>
      <c r="L17" s="14">
        <v>1</v>
      </c>
      <c r="N17" s="14">
        <v>17.3</v>
      </c>
      <c r="O17" s="14" t="s">
        <v>69</v>
      </c>
      <c r="R17" s="14" t="s">
        <v>69</v>
      </c>
      <c r="U17" s="37" t="s">
        <v>19</v>
      </c>
      <c r="V17" s="15">
        <f>SUMIFS($L$4:$L$1228,$E$4:$E$1228,$U17,$G$4:$G$1228,V$3)</f>
        <v>1.5</v>
      </c>
      <c r="W17" s="16">
        <f t="shared" ref="W17:Z17" si="5">SUMIFS($L$4:$L$1228,$E$4:$E$1228,$U17,$G$4:$G$1228,W$3)</f>
        <v>0</v>
      </c>
      <c r="X17" s="16">
        <f t="shared" si="5"/>
        <v>0</v>
      </c>
      <c r="Y17" s="16">
        <f t="shared" si="5"/>
        <v>0</v>
      </c>
      <c r="Z17" s="17">
        <f t="shared" si="5"/>
        <v>0</v>
      </c>
      <c r="AA17" s="14">
        <f>SUM(V17:Z17)</f>
        <v>1.5</v>
      </c>
    </row>
    <row r="18" spans="1:27" ht="15" thickBot="1" x14ac:dyDescent="0.35">
      <c r="A18" s="2">
        <v>45845</v>
      </c>
      <c r="B18" s="14" t="s">
        <v>54</v>
      </c>
      <c r="C18" s="14" t="s">
        <v>16</v>
      </c>
      <c r="D18" s="14" t="s">
        <v>98</v>
      </c>
      <c r="E18" s="14" t="s">
        <v>18</v>
      </c>
      <c r="F18" s="14" t="s">
        <v>90</v>
      </c>
      <c r="G18" s="14" t="s">
        <v>15</v>
      </c>
      <c r="H18" s="14" t="s">
        <v>67</v>
      </c>
      <c r="I18" s="14" t="s">
        <v>99</v>
      </c>
      <c r="K18" s="14" t="s">
        <v>99</v>
      </c>
      <c r="L18" s="14">
        <v>1.4</v>
      </c>
      <c r="N18" s="14">
        <v>17.3</v>
      </c>
      <c r="O18" s="14" t="s">
        <v>69</v>
      </c>
      <c r="R18" s="14" t="s">
        <v>69</v>
      </c>
      <c r="U18" s="38" t="s">
        <v>45</v>
      </c>
      <c r="V18" s="43">
        <v>0</v>
      </c>
      <c r="W18" s="44">
        <v>0</v>
      </c>
      <c r="X18" s="44">
        <v>0</v>
      </c>
      <c r="Y18" s="44">
        <v>0</v>
      </c>
      <c r="Z18" s="45">
        <v>0</v>
      </c>
      <c r="AA18" s="14">
        <f>SUM(V18:Z18)</f>
        <v>0</v>
      </c>
    </row>
    <row r="19" spans="1:27" x14ac:dyDescent="0.3">
      <c r="A19" s="2">
        <v>45845</v>
      </c>
      <c r="B19" s="14" t="s">
        <v>54</v>
      </c>
      <c r="C19" s="14" t="s">
        <v>16</v>
      </c>
      <c r="D19" s="14" t="s">
        <v>98</v>
      </c>
      <c r="E19" s="14" t="s">
        <v>18</v>
      </c>
      <c r="F19" s="14" t="s">
        <v>90</v>
      </c>
      <c r="G19" s="14" t="s">
        <v>15</v>
      </c>
      <c r="H19" s="14" t="s">
        <v>67</v>
      </c>
      <c r="I19" s="14" t="s">
        <v>99</v>
      </c>
      <c r="K19" s="14" t="s">
        <v>99</v>
      </c>
      <c r="L19" s="14">
        <v>0.2</v>
      </c>
      <c r="N19" s="14">
        <v>17.3</v>
      </c>
      <c r="O19" s="14" t="s">
        <v>69</v>
      </c>
      <c r="R19" s="14" t="s">
        <v>69</v>
      </c>
      <c r="U19" s="40" t="s">
        <v>30</v>
      </c>
      <c r="V19" s="14">
        <f>SUM(V17:V18)</f>
        <v>1.5</v>
      </c>
      <c r="W19" s="14">
        <f t="shared" ref="W19:Z19" si="6">SUM(W17:W18)</f>
        <v>0</v>
      </c>
      <c r="X19" s="14">
        <f t="shared" si="6"/>
        <v>0</v>
      </c>
      <c r="Y19" s="14">
        <f t="shared" si="6"/>
        <v>0</v>
      </c>
      <c r="Z19" s="14">
        <f t="shared" si="6"/>
        <v>0</v>
      </c>
      <c r="AA19" s="14">
        <f>SUM(V17:Z18)</f>
        <v>1.5</v>
      </c>
    </row>
    <row r="20" spans="1:27" x14ac:dyDescent="0.3">
      <c r="A20" s="2">
        <v>45840</v>
      </c>
      <c r="B20" s="14" t="s">
        <v>54</v>
      </c>
      <c r="C20" s="14" t="s">
        <v>16</v>
      </c>
      <c r="D20" s="14" t="s">
        <v>98</v>
      </c>
      <c r="E20" s="14" t="s">
        <v>18</v>
      </c>
      <c r="F20" s="14" t="s">
        <v>90</v>
      </c>
      <c r="G20" s="14" t="s">
        <v>15</v>
      </c>
      <c r="H20" s="14" t="s">
        <v>67</v>
      </c>
      <c r="I20" s="14" t="s">
        <v>99</v>
      </c>
      <c r="K20" s="14" t="s">
        <v>99</v>
      </c>
      <c r="L20" s="14">
        <v>0.5</v>
      </c>
      <c r="N20" s="14">
        <v>17.3</v>
      </c>
      <c r="O20" s="14" t="s">
        <v>69</v>
      </c>
      <c r="R20" s="14" t="s">
        <v>69</v>
      </c>
      <c r="U20" s="41" t="s">
        <v>156</v>
      </c>
    </row>
    <row r="21" spans="1:27" x14ac:dyDescent="0.3">
      <c r="A21" s="2">
        <v>45846</v>
      </c>
      <c r="B21" s="14" t="s">
        <v>54</v>
      </c>
      <c r="C21" s="14" t="s">
        <v>16</v>
      </c>
      <c r="D21" s="14" t="s">
        <v>98</v>
      </c>
      <c r="E21" s="14" t="s">
        <v>18</v>
      </c>
      <c r="F21" s="14" t="s">
        <v>90</v>
      </c>
      <c r="G21" s="14" t="s">
        <v>15</v>
      </c>
      <c r="H21" s="14" t="s">
        <v>67</v>
      </c>
      <c r="I21" s="14" t="s">
        <v>99</v>
      </c>
      <c r="K21" s="14" t="s">
        <v>99</v>
      </c>
      <c r="L21" s="14">
        <v>0.1</v>
      </c>
      <c r="N21" s="14">
        <v>17.3</v>
      </c>
      <c r="O21" s="14" t="s">
        <v>69</v>
      </c>
      <c r="R21" s="14" t="s">
        <v>69</v>
      </c>
      <c r="AA21" s="14">
        <f>AA13+AA17</f>
        <v>89.95</v>
      </c>
    </row>
    <row r="22" spans="1:27" x14ac:dyDescent="0.3">
      <c r="A22" s="2">
        <v>45839</v>
      </c>
      <c r="B22" s="14" t="s">
        <v>54</v>
      </c>
      <c r="C22" s="14" t="s">
        <v>16</v>
      </c>
      <c r="D22" s="14" t="s">
        <v>98</v>
      </c>
      <c r="E22" s="14" t="s">
        <v>18</v>
      </c>
      <c r="F22" s="14" t="s">
        <v>90</v>
      </c>
      <c r="G22" s="14" t="s">
        <v>15</v>
      </c>
      <c r="H22" s="14" t="s">
        <v>67</v>
      </c>
      <c r="I22" s="14" t="s">
        <v>99</v>
      </c>
      <c r="K22" s="14" t="s">
        <v>99</v>
      </c>
      <c r="L22" s="14">
        <v>0.4</v>
      </c>
      <c r="N22" s="14">
        <v>17.3</v>
      </c>
      <c r="O22" s="14" t="s">
        <v>69</v>
      </c>
      <c r="R22" s="14" t="s">
        <v>69</v>
      </c>
      <c r="U22" s="14" t="s">
        <v>48</v>
      </c>
    </row>
    <row r="23" spans="1:27" x14ac:dyDescent="0.3">
      <c r="A23" s="2">
        <v>45846</v>
      </c>
      <c r="B23" s="14" t="s">
        <v>54</v>
      </c>
      <c r="C23" s="14" t="s">
        <v>16</v>
      </c>
      <c r="D23" s="14" t="s">
        <v>98</v>
      </c>
      <c r="E23" s="14" t="s">
        <v>18</v>
      </c>
      <c r="F23" s="14" t="s">
        <v>90</v>
      </c>
      <c r="G23" s="14" t="s">
        <v>15</v>
      </c>
      <c r="H23" s="14" t="s">
        <v>67</v>
      </c>
      <c r="I23" s="14" t="s">
        <v>99</v>
      </c>
      <c r="K23" s="14" t="s">
        <v>99</v>
      </c>
      <c r="L23" s="14">
        <v>0.3</v>
      </c>
      <c r="N23" s="14">
        <v>17.3</v>
      </c>
      <c r="O23" s="14" t="s">
        <v>69</v>
      </c>
      <c r="R23" s="14" t="s">
        <v>69</v>
      </c>
    </row>
    <row r="24" spans="1:27" x14ac:dyDescent="0.3">
      <c r="A24" s="2">
        <v>45841</v>
      </c>
      <c r="B24" s="14" t="s">
        <v>54</v>
      </c>
      <c r="C24" s="14" t="s">
        <v>16</v>
      </c>
      <c r="D24" s="14" t="s">
        <v>98</v>
      </c>
      <c r="E24" s="14" t="s">
        <v>18</v>
      </c>
      <c r="F24" s="14" t="s">
        <v>90</v>
      </c>
      <c r="G24" s="14" t="s">
        <v>15</v>
      </c>
      <c r="H24" s="14" t="s">
        <v>67</v>
      </c>
      <c r="I24" s="14" t="s">
        <v>99</v>
      </c>
      <c r="K24" s="14" t="s">
        <v>99</v>
      </c>
      <c r="L24" s="14">
        <v>0.5</v>
      </c>
      <c r="N24" s="14">
        <v>17.3</v>
      </c>
      <c r="O24" s="14" t="s">
        <v>69</v>
      </c>
      <c r="R24" s="14" t="s">
        <v>69</v>
      </c>
    </row>
    <row r="25" spans="1:27" x14ac:dyDescent="0.3">
      <c r="A25" s="2">
        <v>45840</v>
      </c>
      <c r="B25" s="14" t="s">
        <v>54</v>
      </c>
      <c r="C25" s="14" t="s">
        <v>16</v>
      </c>
      <c r="D25" s="14" t="s">
        <v>98</v>
      </c>
      <c r="E25" s="14" t="s">
        <v>18</v>
      </c>
      <c r="F25" s="14" t="s">
        <v>90</v>
      </c>
      <c r="G25" s="14" t="s">
        <v>15</v>
      </c>
      <c r="H25" s="14" t="s">
        <v>67</v>
      </c>
      <c r="I25" s="14" t="s">
        <v>99</v>
      </c>
      <c r="K25" s="14" t="s">
        <v>99</v>
      </c>
      <c r="L25" s="14">
        <v>0.1</v>
      </c>
      <c r="N25" s="14">
        <v>17.3</v>
      </c>
      <c r="O25" s="14" t="s">
        <v>69</v>
      </c>
      <c r="R25" s="14" t="s">
        <v>69</v>
      </c>
    </row>
    <row r="26" spans="1:27" x14ac:dyDescent="0.3">
      <c r="A26" s="2">
        <v>45839</v>
      </c>
      <c r="B26" s="14" t="s">
        <v>54</v>
      </c>
      <c r="C26" s="14" t="s">
        <v>16</v>
      </c>
      <c r="D26" s="14" t="s">
        <v>98</v>
      </c>
      <c r="E26" s="14" t="s">
        <v>18</v>
      </c>
      <c r="F26" s="14" t="s">
        <v>90</v>
      </c>
      <c r="G26" s="14" t="s">
        <v>15</v>
      </c>
      <c r="H26" s="14" t="s">
        <v>67</v>
      </c>
      <c r="I26" s="14" t="s">
        <v>99</v>
      </c>
      <c r="K26" s="14" t="s">
        <v>99</v>
      </c>
      <c r="L26" s="14">
        <v>0.2</v>
      </c>
      <c r="N26" s="14">
        <v>17.3</v>
      </c>
      <c r="O26" s="14" t="s">
        <v>69</v>
      </c>
      <c r="R26" s="14" t="s">
        <v>69</v>
      </c>
    </row>
    <row r="27" spans="1:27" x14ac:dyDescent="0.3">
      <c r="A27" s="2">
        <v>45839</v>
      </c>
      <c r="B27" s="14" t="s">
        <v>54</v>
      </c>
      <c r="C27" s="14" t="s">
        <v>16</v>
      </c>
      <c r="D27" s="14" t="s">
        <v>98</v>
      </c>
      <c r="E27" s="14" t="s">
        <v>18</v>
      </c>
      <c r="F27" s="14" t="s">
        <v>90</v>
      </c>
      <c r="G27" s="14" t="s">
        <v>15</v>
      </c>
      <c r="H27" s="14" t="s">
        <v>67</v>
      </c>
      <c r="I27" s="14" t="s">
        <v>99</v>
      </c>
      <c r="K27" s="14" t="s">
        <v>99</v>
      </c>
      <c r="L27" s="14">
        <v>1.2</v>
      </c>
      <c r="N27" s="14">
        <v>17.3</v>
      </c>
      <c r="O27" s="14" t="s">
        <v>69</v>
      </c>
      <c r="R27" s="14" t="s">
        <v>69</v>
      </c>
    </row>
    <row r="28" spans="1:27" x14ac:dyDescent="0.3">
      <c r="A28" s="2">
        <v>45845</v>
      </c>
      <c r="B28" s="14" t="s">
        <v>54</v>
      </c>
      <c r="C28" s="14" t="s">
        <v>16</v>
      </c>
      <c r="D28" s="14" t="s">
        <v>100</v>
      </c>
      <c r="E28" s="14" t="s">
        <v>18</v>
      </c>
      <c r="F28" s="14" t="s">
        <v>90</v>
      </c>
      <c r="G28" s="14" t="s">
        <v>15</v>
      </c>
      <c r="H28" s="14" t="s">
        <v>67</v>
      </c>
      <c r="I28" s="14" t="s">
        <v>101</v>
      </c>
      <c r="K28" s="14" t="s">
        <v>101</v>
      </c>
      <c r="L28" s="14">
        <v>0.2</v>
      </c>
      <c r="N28" s="14">
        <v>15.3</v>
      </c>
      <c r="O28" s="14" t="s">
        <v>69</v>
      </c>
      <c r="R28" s="14" t="s">
        <v>69</v>
      </c>
    </row>
    <row r="29" spans="1:27" x14ac:dyDescent="0.3">
      <c r="A29" s="2">
        <v>45845</v>
      </c>
      <c r="B29" s="14" t="s">
        <v>54</v>
      </c>
      <c r="C29" s="14" t="s">
        <v>16</v>
      </c>
      <c r="D29" s="14" t="s">
        <v>100</v>
      </c>
      <c r="E29" s="14" t="s">
        <v>18</v>
      </c>
      <c r="F29" s="14" t="s">
        <v>90</v>
      </c>
      <c r="G29" s="14" t="s">
        <v>15</v>
      </c>
      <c r="H29" s="14" t="s">
        <v>67</v>
      </c>
      <c r="I29" s="14" t="s">
        <v>101</v>
      </c>
      <c r="K29" s="14" t="s">
        <v>101</v>
      </c>
      <c r="L29" s="14">
        <v>0.3</v>
      </c>
      <c r="N29" s="14">
        <v>15.3</v>
      </c>
      <c r="O29" s="14" t="s">
        <v>69</v>
      </c>
      <c r="R29" s="14" t="s">
        <v>69</v>
      </c>
    </row>
    <row r="30" spans="1:27" x14ac:dyDescent="0.3">
      <c r="A30" s="2">
        <v>45845</v>
      </c>
      <c r="B30" s="14" t="s">
        <v>54</v>
      </c>
      <c r="C30" s="14" t="s">
        <v>16</v>
      </c>
      <c r="D30" s="14" t="s">
        <v>100</v>
      </c>
      <c r="E30" s="14" t="s">
        <v>18</v>
      </c>
      <c r="F30" s="14" t="s">
        <v>90</v>
      </c>
      <c r="G30" s="14" t="s">
        <v>15</v>
      </c>
      <c r="H30" s="14" t="s">
        <v>67</v>
      </c>
      <c r="I30" s="14" t="s">
        <v>101</v>
      </c>
      <c r="K30" s="14" t="s">
        <v>101</v>
      </c>
      <c r="L30" s="14">
        <v>1.5</v>
      </c>
      <c r="N30" s="14">
        <v>15.3</v>
      </c>
      <c r="O30" s="14" t="s">
        <v>69</v>
      </c>
      <c r="R30" s="14" t="s">
        <v>69</v>
      </c>
    </row>
    <row r="31" spans="1:27" x14ac:dyDescent="0.3">
      <c r="A31" s="2">
        <v>45845</v>
      </c>
      <c r="B31" s="14" t="s">
        <v>54</v>
      </c>
      <c r="C31" s="14" t="s">
        <v>16</v>
      </c>
      <c r="D31" s="14" t="s">
        <v>102</v>
      </c>
      <c r="E31" s="14" t="s">
        <v>17</v>
      </c>
      <c r="F31" s="14" t="s">
        <v>90</v>
      </c>
      <c r="G31" s="14" t="s">
        <v>15</v>
      </c>
      <c r="H31" s="14" t="s">
        <v>67</v>
      </c>
      <c r="I31" s="14" t="s">
        <v>103</v>
      </c>
      <c r="K31" s="14" t="s">
        <v>103</v>
      </c>
      <c r="L31" s="14">
        <v>0.5</v>
      </c>
      <c r="N31" s="14">
        <v>12.1</v>
      </c>
      <c r="O31" s="14" t="s">
        <v>69</v>
      </c>
      <c r="R31" s="14" t="s">
        <v>69</v>
      </c>
    </row>
    <row r="32" spans="1:27" x14ac:dyDescent="0.3">
      <c r="A32" s="2">
        <v>45845</v>
      </c>
      <c r="B32" s="14" t="s">
        <v>54</v>
      </c>
      <c r="C32" s="14" t="s">
        <v>16</v>
      </c>
      <c r="D32" s="14" t="s">
        <v>102</v>
      </c>
      <c r="E32" s="14" t="s">
        <v>17</v>
      </c>
      <c r="F32" s="14" t="s">
        <v>90</v>
      </c>
      <c r="G32" s="14" t="s">
        <v>15</v>
      </c>
      <c r="H32" s="14" t="s">
        <v>67</v>
      </c>
      <c r="I32" s="14" t="s">
        <v>103</v>
      </c>
      <c r="K32" s="14" t="s">
        <v>103</v>
      </c>
      <c r="L32" s="14">
        <v>0.3</v>
      </c>
      <c r="N32" s="14">
        <v>12.1</v>
      </c>
      <c r="O32" s="14" t="s">
        <v>69</v>
      </c>
      <c r="R32" s="14" t="s">
        <v>69</v>
      </c>
    </row>
    <row r="33" spans="1:18" x14ac:dyDescent="0.3">
      <c r="A33" s="2">
        <v>45845</v>
      </c>
      <c r="B33" s="14" t="s">
        <v>54</v>
      </c>
      <c r="C33" s="14" t="s">
        <v>16</v>
      </c>
      <c r="D33" s="14" t="s">
        <v>102</v>
      </c>
      <c r="E33" s="14" t="s">
        <v>17</v>
      </c>
      <c r="F33" s="14" t="s">
        <v>90</v>
      </c>
      <c r="G33" s="14" t="s">
        <v>15</v>
      </c>
      <c r="H33" s="14" t="s">
        <v>67</v>
      </c>
      <c r="I33" s="14" t="s">
        <v>103</v>
      </c>
      <c r="K33" s="14" t="s">
        <v>103</v>
      </c>
      <c r="L33" s="14">
        <v>1.2</v>
      </c>
      <c r="N33" s="14">
        <v>12.1</v>
      </c>
      <c r="O33" s="14" t="s">
        <v>69</v>
      </c>
      <c r="R33" s="14" t="s">
        <v>69</v>
      </c>
    </row>
    <row r="34" spans="1:18" x14ac:dyDescent="0.3">
      <c r="A34" s="2">
        <v>45839</v>
      </c>
      <c r="B34" s="14" t="s">
        <v>54</v>
      </c>
      <c r="C34" s="14" t="s">
        <v>16</v>
      </c>
      <c r="D34" s="14" t="s">
        <v>104</v>
      </c>
      <c r="E34" s="14" t="s">
        <v>21</v>
      </c>
      <c r="F34" s="14" t="s">
        <v>90</v>
      </c>
      <c r="G34" s="14" t="s">
        <v>15</v>
      </c>
      <c r="H34" s="14" t="s">
        <v>67</v>
      </c>
      <c r="I34" s="14" t="s">
        <v>105</v>
      </c>
      <c r="K34" s="14" t="s">
        <v>105</v>
      </c>
      <c r="L34" s="14">
        <v>0.2</v>
      </c>
      <c r="N34" s="14">
        <v>10.6</v>
      </c>
      <c r="O34" s="14" t="s">
        <v>69</v>
      </c>
    </row>
    <row r="35" spans="1:18" x14ac:dyDescent="0.3">
      <c r="A35" s="2">
        <v>45840</v>
      </c>
      <c r="B35" s="14" t="s">
        <v>54</v>
      </c>
      <c r="C35" s="14" t="s">
        <v>16</v>
      </c>
      <c r="D35" s="14" t="s">
        <v>104</v>
      </c>
      <c r="E35" s="14" t="s">
        <v>21</v>
      </c>
      <c r="F35" s="14" t="s">
        <v>90</v>
      </c>
      <c r="G35" s="14" t="s">
        <v>15</v>
      </c>
      <c r="H35" s="14" t="s">
        <v>67</v>
      </c>
      <c r="I35" s="14" t="s">
        <v>105</v>
      </c>
      <c r="K35" s="14" t="s">
        <v>105</v>
      </c>
      <c r="L35" s="14">
        <v>0.5</v>
      </c>
      <c r="N35" s="14">
        <v>10.6</v>
      </c>
      <c r="O35" s="14" t="s">
        <v>69</v>
      </c>
    </row>
    <row r="36" spans="1:18" x14ac:dyDescent="0.3">
      <c r="A36" s="2">
        <v>45845</v>
      </c>
      <c r="B36" s="14" t="s">
        <v>54</v>
      </c>
      <c r="C36" s="14" t="s">
        <v>16</v>
      </c>
      <c r="D36" s="14" t="s">
        <v>106</v>
      </c>
      <c r="E36" s="14" t="s">
        <v>22</v>
      </c>
      <c r="F36" s="14" t="s">
        <v>90</v>
      </c>
      <c r="G36" s="14" t="s">
        <v>15</v>
      </c>
      <c r="H36" s="14" t="s">
        <v>67</v>
      </c>
      <c r="I36" s="14" t="s">
        <v>107</v>
      </c>
      <c r="K36" s="14" t="s">
        <v>107</v>
      </c>
      <c r="L36" s="14">
        <v>0.3</v>
      </c>
      <c r="N36" s="14">
        <v>9.6999999999999993</v>
      </c>
      <c r="O36" s="14" t="s">
        <v>69</v>
      </c>
      <c r="R36" s="14" t="s">
        <v>69</v>
      </c>
    </row>
    <row r="37" spans="1:18" x14ac:dyDescent="0.3">
      <c r="A37" s="2">
        <v>45845</v>
      </c>
      <c r="B37" s="14" t="s">
        <v>54</v>
      </c>
      <c r="C37" s="14" t="s">
        <v>16</v>
      </c>
      <c r="D37" s="14" t="s">
        <v>106</v>
      </c>
      <c r="E37" s="14" t="s">
        <v>22</v>
      </c>
      <c r="F37" s="14" t="s">
        <v>90</v>
      </c>
      <c r="G37" s="14" t="s">
        <v>15</v>
      </c>
      <c r="H37" s="14" t="s">
        <v>67</v>
      </c>
      <c r="I37" s="14" t="s">
        <v>107</v>
      </c>
      <c r="K37" s="14" t="s">
        <v>107</v>
      </c>
      <c r="L37" s="14">
        <v>0.1</v>
      </c>
      <c r="N37" s="14">
        <v>9.6999999999999993</v>
      </c>
      <c r="O37" s="14" t="s">
        <v>69</v>
      </c>
      <c r="R37" s="14" t="s">
        <v>69</v>
      </c>
    </row>
    <row r="38" spans="1:18" x14ac:dyDescent="0.3">
      <c r="A38" s="2">
        <v>45841</v>
      </c>
      <c r="B38" s="14" t="s">
        <v>54</v>
      </c>
      <c r="C38" s="14" t="s">
        <v>16</v>
      </c>
      <c r="D38" s="14" t="s">
        <v>108</v>
      </c>
      <c r="E38" s="14" t="s">
        <v>18</v>
      </c>
      <c r="F38" s="14" t="s">
        <v>90</v>
      </c>
      <c r="G38" s="14" t="s">
        <v>15</v>
      </c>
      <c r="H38" s="14" t="s">
        <v>67</v>
      </c>
      <c r="I38" s="14" t="s">
        <v>109</v>
      </c>
      <c r="K38" s="14" t="s">
        <v>109</v>
      </c>
      <c r="L38" s="14">
        <v>0.3</v>
      </c>
      <c r="N38" s="14">
        <v>8.5</v>
      </c>
      <c r="O38" s="14" t="s">
        <v>69</v>
      </c>
      <c r="R38" s="14" t="s">
        <v>69</v>
      </c>
    </row>
    <row r="39" spans="1:18" x14ac:dyDescent="0.3">
      <c r="A39" s="2">
        <v>45841</v>
      </c>
      <c r="B39" s="14" t="s">
        <v>54</v>
      </c>
      <c r="C39" s="14" t="s">
        <v>16</v>
      </c>
      <c r="D39" s="14" t="s">
        <v>108</v>
      </c>
      <c r="E39" s="14" t="s">
        <v>18</v>
      </c>
      <c r="F39" s="14" t="s">
        <v>90</v>
      </c>
      <c r="G39" s="14" t="s">
        <v>15</v>
      </c>
      <c r="H39" s="14" t="s">
        <v>67</v>
      </c>
      <c r="I39" s="14" t="s">
        <v>109</v>
      </c>
      <c r="K39" s="14" t="s">
        <v>109</v>
      </c>
      <c r="L39" s="14">
        <v>2.2999999999999998</v>
      </c>
      <c r="N39" s="14">
        <v>8.5</v>
      </c>
      <c r="O39" s="14" t="s">
        <v>69</v>
      </c>
      <c r="R39" s="14" t="s">
        <v>69</v>
      </c>
    </row>
    <row r="40" spans="1:18" x14ac:dyDescent="0.3">
      <c r="A40" s="2">
        <v>45841</v>
      </c>
      <c r="B40" s="14" t="s">
        <v>54</v>
      </c>
      <c r="C40" s="14" t="s">
        <v>16</v>
      </c>
      <c r="D40" s="14" t="s">
        <v>108</v>
      </c>
      <c r="E40" s="14" t="s">
        <v>18</v>
      </c>
      <c r="F40" s="14" t="s">
        <v>90</v>
      </c>
      <c r="G40" s="14" t="s">
        <v>15</v>
      </c>
      <c r="H40" s="14" t="s">
        <v>67</v>
      </c>
      <c r="I40" s="14" t="s">
        <v>109</v>
      </c>
      <c r="K40" s="14" t="s">
        <v>109</v>
      </c>
      <c r="L40" s="14">
        <v>0.5</v>
      </c>
      <c r="N40" s="14">
        <v>8.5</v>
      </c>
      <c r="O40" s="14" t="s">
        <v>69</v>
      </c>
      <c r="R40" s="14" t="s">
        <v>69</v>
      </c>
    </row>
    <row r="41" spans="1:18" x14ac:dyDescent="0.3">
      <c r="A41" s="2">
        <v>45839</v>
      </c>
      <c r="B41" s="14" t="s">
        <v>54</v>
      </c>
      <c r="C41" s="14" t="s">
        <v>16</v>
      </c>
      <c r="D41" s="14" t="s">
        <v>110</v>
      </c>
      <c r="E41" s="14" t="s">
        <v>19</v>
      </c>
      <c r="F41" s="14" t="s">
        <v>90</v>
      </c>
      <c r="G41" s="14" t="s">
        <v>15</v>
      </c>
      <c r="H41" s="14" t="s">
        <v>67</v>
      </c>
      <c r="I41" s="14" t="s">
        <v>111</v>
      </c>
      <c r="L41" s="14">
        <v>0.5</v>
      </c>
      <c r="N41" s="14">
        <v>7.5</v>
      </c>
      <c r="O41" s="14" t="s">
        <v>69</v>
      </c>
      <c r="R41" s="14" t="s">
        <v>69</v>
      </c>
    </row>
    <row r="42" spans="1:18" x14ac:dyDescent="0.3">
      <c r="A42" s="2">
        <v>45839</v>
      </c>
      <c r="B42" s="14" t="s">
        <v>54</v>
      </c>
      <c r="C42" s="14" t="s">
        <v>16</v>
      </c>
      <c r="D42" s="14" t="s">
        <v>110</v>
      </c>
      <c r="E42" s="14" t="s">
        <v>19</v>
      </c>
      <c r="F42" s="14" t="s">
        <v>90</v>
      </c>
      <c r="G42" s="14" t="s">
        <v>15</v>
      </c>
      <c r="H42" s="14" t="s">
        <v>67</v>
      </c>
      <c r="I42" s="14" t="s">
        <v>111</v>
      </c>
      <c r="L42" s="14">
        <v>0.2</v>
      </c>
      <c r="N42" s="14">
        <v>7.5</v>
      </c>
      <c r="O42" s="14" t="s">
        <v>69</v>
      </c>
      <c r="R42" s="14" t="s">
        <v>69</v>
      </c>
    </row>
    <row r="43" spans="1:18" x14ac:dyDescent="0.3">
      <c r="A43" s="2">
        <v>45839</v>
      </c>
      <c r="B43" s="14" t="s">
        <v>54</v>
      </c>
      <c r="C43" s="14" t="s">
        <v>16</v>
      </c>
      <c r="D43" s="14" t="s">
        <v>110</v>
      </c>
      <c r="E43" s="14" t="s">
        <v>19</v>
      </c>
      <c r="F43" s="14" t="s">
        <v>90</v>
      </c>
      <c r="G43" s="14" t="s">
        <v>15</v>
      </c>
      <c r="H43" s="14" t="s">
        <v>67</v>
      </c>
      <c r="I43" s="14" t="s">
        <v>111</v>
      </c>
      <c r="L43" s="14">
        <v>0.2</v>
      </c>
      <c r="N43" s="14">
        <v>7.5</v>
      </c>
      <c r="O43" s="14" t="s">
        <v>69</v>
      </c>
      <c r="R43" s="14" t="s">
        <v>69</v>
      </c>
    </row>
    <row r="44" spans="1:18" x14ac:dyDescent="0.3">
      <c r="A44" s="2">
        <v>45841</v>
      </c>
      <c r="B44" s="14" t="s">
        <v>54</v>
      </c>
      <c r="C44" s="14" t="s">
        <v>16</v>
      </c>
      <c r="D44" s="14" t="s">
        <v>112</v>
      </c>
      <c r="E44" s="14" t="s">
        <v>19</v>
      </c>
      <c r="F44" s="14" t="s">
        <v>90</v>
      </c>
      <c r="G44" s="14" t="s">
        <v>15</v>
      </c>
      <c r="H44" s="14" t="s">
        <v>67</v>
      </c>
      <c r="L44" s="14">
        <v>0.2</v>
      </c>
      <c r="N44" s="14">
        <v>6.5</v>
      </c>
      <c r="O44" s="14" t="s">
        <v>69</v>
      </c>
      <c r="R44" s="14" t="s">
        <v>69</v>
      </c>
    </row>
    <row r="45" spans="1:18" x14ac:dyDescent="0.3">
      <c r="A45" s="2">
        <v>45845</v>
      </c>
      <c r="B45" s="14" t="s">
        <v>54</v>
      </c>
      <c r="C45" s="14" t="s">
        <v>16</v>
      </c>
      <c r="D45" s="14" t="s">
        <v>112</v>
      </c>
      <c r="E45" s="14" t="s">
        <v>19</v>
      </c>
      <c r="F45" s="14" t="s">
        <v>90</v>
      </c>
      <c r="G45" s="14" t="s">
        <v>15</v>
      </c>
      <c r="H45" s="14" t="s">
        <v>67</v>
      </c>
      <c r="L45" s="14">
        <v>0.3</v>
      </c>
      <c r="N45" s="14">
        <v>6.5</v>
      </c>
      <c r="O45" s="14" t="s">
        <v>69</v>
      </c>
      <c r="R45" s="14" t="s">
        <v>69</v>
      </c>
    </row>
    <row r="46" spans="1:18" x14ac:dyDescent="0.3">
      <c r="A46" s="2">
        <v>45846</v>
      </c>
      <c r="B46" s="14" t="s">
        <v>54</v>
      </c>
      <c r="C46" s="14" t="s">
        <v>16</v>
      </c>
      <c r="D46" s="14" t="s">
        <v>113</v>
      </c>
      <c r="E46" s="14" t="s">
        <v>18</v>
      </c>
      <c r="F46" s="14" t="s">
        <v>90</v>
      </c>
      <c r="G46" s="14" t="s">
        <v>15</v>
      </c>
      <c r="H46" s="14" t="s">
        <v>67</v>
      </c>
      <c r="I46" s="14" t="s">
        <v>114</v>
      </c>
      <c r="K46" s="14" t="s">
        <v>114</v>
      </c>
      <c r="L46" s="14">
        <v>0.4</v>
      </c>
      <c r="N46" s="14">
        <v>5.8</v>
      </c>
      <c r="O46" s="14" t="s">
        <v>69</v>
      </c>
      <c r="R46" s="14" t="s">
        <v>69</v>
      </c>
    </row>
    <row r="47" spans="1:18" x14ac:dyDescent="0.3">
      <c r="A47" s="2">
        <v>45846</v>
      </c>
      <c r="B47" s="14" t="s">
        <v>54</v>
      </c>
      <c r="C47" s="14" t="s">
        <v>16</v>
      </c>
      <c r="D47" s="14" t="s">
        <v>113</v>
      </c>
      <c r="E47" s="14" t="s">
        <v>18</v>
      </c>
      <c r="F47" s="14" t="s">
        <v>90</v>
      </c>
      <c r="G47" s="14" t="s">
        <v>15</v>
      </c>
      <c r="H47" s="14" t="s">
        <v>67</v>
      </c>
      <c r="I47" s="14" t="s">
        <v>114</v>
      </c>
      <c r="K47" s="14" t="s">
        <v>114</v>
      </c>
      <c r="L47" s="14">
        <v>0.3</v>
      </c>
      <c r="N47" s="14">
        <v>5.8</v>
      </c>
      <c r="O47" s="14" t="s">
        <v>69</v>
      </c>
      <c r="R47" s="14" t="s">
        <v>69</v>
      </c>
    </row>
    <row r="48" spans="1:18" x14ac:dyDescent="0.3">
      <c r="A48" s="2">
        <v>45839</v>
      </c>
      <c r="B48" s="14" t="s">
        <v>54</v>
      </c>
      <c r="C48" s="14" t="s">
        <v>16</v>
      </c>
      <c r="D48" s="14" t="s">
        <v>115</v>
      </c>
      <c r="E48" s="14" t="s">
        <v>18</v>
      </c>
      <c r="F48" s="14" t="s">
        <v>90</v>
      </c>
      <c r="G48" s="14" t="s">
        <v>15</v>
      </c>
      <c r="H48" s="14" t="s">
        <v>67</v>
      </c>
      <c r="L48" s="14">
        <v>0.2</v>
      </c>
      <c r="N48" s="14">
        <v>5.7</v>
      </c>
      <c r="O48" s="14" t="s">
        <v>69</v>
      </c>
      <c r="R48" s="14" t="s">
        <v>69</v>
      </c>
    </row>
    <row r="49" spans="1:18" x14ac:dyDescent="0.3">
      <c r="A49" s="2">
        <v>45840</v>
      </c>
      <c r="B49" s="14" t="s">
        <v>54</v>
      </c>
      <c r="C49" s="14" t="s">
        <v>16</v>
      </c>
      <c r="D49" s="14" t="s">
        <v>115</v>
      </c>
      <c r="E49" s="14" t="s">
        <v>18</v>
      </c>
      <c r="F49" s="14" t="s">
        <v>90</v>
      </c>
      <c r="G49" s="14" t="s">
        <v>15</v>
      </c>
      <c r="H49" s="14" t="s">
        <v>67</v>
      </c>
      <c r="L49" s="14">
        <v>0.3</v>
      </c>
      <c r="N49" s="14">
        <v>5.7</v>
      </c>
      <c r="O49" s="14" t="s">
        <v>69</v>
      </c>
      <c r="R49" s="14" t="s">
        <v>69</v>
      </c>
    </row>
    <row r="50" spans="1:18" x14ac:dyDescent="0.3">
      <c r="A50" s="2">
        <v>45840</v>
      </c>
      <c r="B50" s="14" t="s">
        <v>54</v>
      </c>
      <c r="C50" s="14" t="s">
        <v>16</v>
      </c>
      <c r="D50" s="14" t="s">
        <v>116</v>
      </c>
      <c r="E50" s="14" t="s">
        <v>18</v>
      </c>
      <c r="F50" s="14" t="s">
        <v>90</v>
      </c>
      <c r="G50" s="14" t="s">
        <v>15</v>
      </c>
      <c r="H50" s="14" t="s">
        <v>67</v>
      </c>
      <c r="I50" s="14" t="s">
        <v>117</v>
      </c>
      <c r="K50" s="14" t="s">
        <v>117</v>
      </c>
      <c r="L50" s="14">
        <v>0.1</v>
      </c>
      <c r="N50" s="14">
        <v>5.5</v>
      </c>
      <c r="O50" s="14" t="s">
        <v>69</v>
      </c>
      <c r="R50" s="14" t="s">
        <v>69</v>
      </c>
    </row>
    <row r="51" spans="1:18" x14ac:dyDescent="0.3">
      <c r="A51" s="2">
        <v>45840</v>
      </c>
      <c r="B51" s="14" t="s">
        <v>54</v>
      </c>
      <c r="C51" s="14" t="s">
        <v>16</v>
      </c>
      <c r="D51" s="14" t="s">
        <v>118</v>
      </c>
      <c r="E51" s="14" t="s">
        <v>22</v>
      </c>
      <c r="F51" s="14" t="s">
        <v>90</v>
      </c>
      <c r="G51" s="14" t="s">
        <v>15</v>
      </c>
      <c r="H51" s="14" t="s">
        <v>67</v>
      </c>
      <c r="I51" s="14" t="s">
        <v>119</v>
      </c>
      <c r="K51" s="14" t="s">
        <v>119</v>
      </c>
      <c r="L51" s="14">
        <v>0.2</v>
      </c>
      <c r="N51" s="14">
        <v>5.0999999999999996</v>
      </c>
      <c r="O51" s="14" t="s">
        <v>69</v>
      </c>
      <c r="R51" s="14" t="s">
        <v>69</v>
      </c>
    </row>
    <row r="52" spans="1:18" x14ac:dyDescent="0.3">
      <c r="A52" s="2">
        <v>45840</v>
      </c>
      <c r="B52" s="14" t="s">
        <v>54</v>
      </c>
      <c r="C52" s="14" t="s">
        <v>16</v>
      </c>
      <c r="D52" s="14" t="s">
        <v>118</v>
      </c>
      <c r="E52" s="14" t="s">
        <v>22</v>
      </c>
      <c r="F52" s="14" t="s">
        <v>90</v>
      </c>
      <c r="G52" s="14" t="s">
        <v>15</v>
      </c>
      <c r="H52" s="14" t="s">
        <v>67</v>
      </c>
      <c r="I52" s="14" t="s">
        <v>119</v>
      </c>
      <c r="K52" s="14" t="s">
        <v>119</v>
      </c>
      <c r="L52" s="14">
        <v>0.3</v>
      </c>
      <c r="N52" s="14">
        <v>5.0999999999999996</v>
      </c>
      <c r="O52" s="14" t="s">
        <v>69</v>
      </c>
      <c r="R52" s="14" t="s">
        <v>69</v>
      </c>
    </row>
    <row r="53" spans="1:18" x14ac:dyDescent="0.3">
      <c r="A53" s="2">
        <v>45847</v>
      </c>
      <c r="B53" s="14" t="s">
        <v>54</v>
      </c>
      <c r="C53" s="14" t="s">
        <v>16</v>
      </c>
      <c r="D53" s="14" t="s">
        <v>120</v>
      </c>
      <c r="E53" s="14" t="s">
        <v>18</v>
      </c>
      <c r="F53" s="14" t="s">
        <v>90</v>
      </c>
      <c r="G53" s="14" t="s">
        <v>15</v>
      </c>
      <c r="H53" s="14" t="s">
        <v>67</v>
      </c>
      <c r="I53" s="14" t="s">
        <v>121</v>
      </c>
      <c r="K53" s="14" t="s">
        <v>121</v>
      </c>
      <c r="L53" s="14">
        <v>0.2</v>
      </c>
      <c r="N53" s="14">
        <v>4.8</v>
      </c>
      <c r="O53" s="14" t="s">
        <v>69</v>
      </c>
      <c r="R53" s="14" t="s">
        <v>69</v>
      </c>
    </row>
    <row r="54" spans="1:18" x14ac:dyDescent="0.3">
      <c r="A54" s="2">
        <v>45845</v>
      </c>
      <c r="B54" s="14" t="s">
        <v>54</v>
      </c>
      <c r="C54" s="14" t="s">
        <v>16</v>
      </c>
      <c r="D54" s="14" t="s">
        <v>120</v>
      </c>
      <c r="E54" s="14" t="s">
        <v>18</v>
      </c>
      <c r="F54" s="14" t="s">
        <v>90</v>
      </c>
      <c r="G54" s="14" t="s">
        <v>15</v>
      </c>
      <c r="H54" s="14" t="s">
        <v>67</v>
      </c>
      <c r="I54" s="14" t="s">
        <v>121</v>
      </c>
      <c r="K54" s="14" t="s">
        <v>121</v>
      </c>
      <c r="L54" s="14">
        <v>0.3</v>
      </c>
      <c r="N54" s="14">
        <v>4.8</v>
      </c>
      <c r="O54" s="14" t="s">
        <v>69</v>
      </c>
      <c r="R54" s="14" t="s">
        <v>69</v>
      </c>
    </row>
    <row r="55" spans="1:18" x14ac:dyDescent="0.3">
      <c r="A55" s="2">
        <v>45845</v>
      </c>
      <c r="B55" s="14" t="s">
        <v>54</v>
      </c>
      <c r="C55" s="14" t="s">
        <v>16</v>
      </c>
      <c r="D55" s="14" t="s">
        <v>120</v>
      </c>
      <c r="E55" s="14" t="s">
        <v>18</v>
      </c>
      <c r="F55" s="14" t="s">
        <v>90</v>
      </c>
      <c r="G55" s="14" t="s">
        <v>15</v>
      </c>
      <c r="H55" s="14" t="s">
        <v>67</v>
      </c>
      <c r="I55" s="14" t="s">
        <v>121</v>
      </c>
      <c r="K55" s="14" t="s">
        <v>121</v>
      </c>
      <c r="L55" s="14">
        <v>0.1</v>
      </c>
      <c r="N55" s="14">
        <v>4.8</v>
      </c>
      <c r="O55" s="14" t="s">
        <v>69</v>
      </c>
      <c r="R55" s="14" t="s">
        <v>69</v>
      </c>
    </row>
    <row r="56" spans="1:18" x14ac:dyDescent="0.3">
      <c r="A56" s="2">
        <v>45840</v>
      </c>
      <c r="B56" s="14" t="s">
        <v>54</v>
      </c>
      <c r="C56" s="14" t="s">
        <v>16</v>
      </c>
      <c r="D56" s="14" t="s">
        <v>122</v>
      </c>
      <c r="E56" s="14" t="s">
        <v>18</v>
      </c>
      <c r="F56" s="14" t="s">
        <v>90</v>
      </c>
      <c r="G56" s="14" t="s">
        <v>15</v>
      </c>
      <c r="H56" s="14" t="s">
        <v>67</v>
      </c>
      <c r="I56" s="14" t="s">
        <v>123</v>
      </c>
      <c r="K56" s="14" t="s">
        <v>123</v>
      </c>
      <c r="L56" s="14">
        <v>0.1</v>
      </c>
      <c r="N56" s="14">
        <v>4.5999999999999996</v>
      </c>
      <c r="O56" s="14" t="s">
        <v>124</v>
      </c>
      <c r="P56" s="14">
        <v>45846</v>
      </c>
      <c r="Q56" s="14" t="s">
        <v>125</v>
      </c>
      <c r="R56" s="14" t="s">
        <v>124</v>
      </c>
    </row>
    <row r="57" spans="1:18" x14ac:dyDescent="0.3">
      <c r="A57" s="2">
        <v>45846</v>
      </c>
      <c r="B57" s="14" t="s">
        <v>54</v>
      </c>
      <c r="C57" s="14" t="s">
        <v>16</v>
      </c>
      <c r="D57" s="14" t="s">
        <v>122</v>
      </c>
      <c r="E57" s="14" t="s">
        <v>18</v>
      </c>
      <c r="F57" s="14" t="s">
        <v>90</v>
      </c>
      <c r="G57" s="14" t="s">
        <v>15</v>
      </c>
      <c r="H57" s="14" t="s">
        <v>67</v>
      </c>
      <c r="I57" s="14" t="s">
        <v>123</v>
      </c>
      <c r="K57" s="14" t="s">
        <v>123</v>
      </c>
      <c r="L57" s="14">
        <v>0.4</v>
      </c>
      <c r="N57" s="14">
        <v>4.5999999999999996</v>
      </c>
      <c r="O57" s="14" t="s">
        <v>124</v>
      </c>
      <c r="P57" s="14">
        <v>45846</v>
      </c>
      <c r="Q57" s="14" t="s">
        <v>125</v>
      </c>
      <c r="R57" s="14" t="s">
        <v>124</v>
      </c>
    </row>
    <row r="58" spans="1:18" x14ac:dyDescent="0.3">
      <c r="A58" s="2">
        <v>45839</v>
      </c>
      <c r="B58" s="14" t="s">
        <v>54</v>
      </c>
      <c r="C58" s="14" t="s">
        <v>16</v>
      </c>
      <c r="D58" s="14" t="s">
        <v>122</v>
      </c>
      <c r="E58" s="14" t="s">
        <v>18</v>
      </c>
      <c r="F58" s="14" t="s">
        <v>90</v>
      </c>
      <c r="G58" s="14" t="s">
        <v>15</v>
      </c>
      <c r="H58" s="14" t="s">
        <v>67</v>
      </c>
      <c r="I58" s="14" t="s">
        <v>123</v>
      </c>
      <c r="K58" s="14" t="s">
        <v>123</v>
      </c>
      <c r="L58" s="14">
        <v>0.2</v>
      </c>
      <c r="N58" s="14">
        <v>4.5999999999999996</v>
      </c>
      <c r="O58" s="14" t="s">
        <v>124</v>
      </c>
      <c r="P58" s="14">
        <v>45846</v>
      </c>
      <c r="Q58" s="14" t="s">
        <v>125</v>
      </c>
      <c r="R58" s="14" t="s">
        <v>124</v>
      </c>
    </row>
    <row r="59" spans="1:18" x14ac:dyDescent="0.3">
      <c r="A59" s="2">
        <v>45840</v>
      </c>
      <c r="B59" s="14" t="s">
        <v>54</v>
      </c>
      <c r="C59" s="14" t="s">
        <v>16</v>
      </c>
      <c r="D59" s="14" t="s">
        <v>122</v>
      </c>
      <c r="E59" s="14" t="s">
        <v>18</v>
      </c>
      <c r="F59" s="14" t="s">
        <v>90</v>
      </c>
      <c r="G59" s="14" t="s">
        <v>15</v>
      </c>
      <c r="H59" s="14" t="s">
        <v>67</v>
      </c>
      <c r="I59" s="14" t="s">
        <v>123</v>
      </c>
      <c r="K59" s="14" t="s">
        <v>123</v>
      </c>
      <c r="L59" s="14">
        <v>0.5</v>
      </c>
      <c r="N59" s="14">
        <v>4.5999999999999996</v>
      </c>
      <c r="O59" s="14" t="s">
        <v>124</v>
      </c>
      <c r="P59" s="14">
        <v>45846</v>
      </c>
      <c r="Q59" s="14" t="s">
        <v>125</v>
      </c>
      <c r="R59" s="14" t="s">
        <v>124</v>
      </c>
    </row>
    <row r="60" spans="1:18" x14ac:dyDescent="0.3">
      <c r="A60" s="2">
        <v>45846</v>
      </c>
      <c r="B60" s="14" t="s">
        <v>54</v>
      </c>
      <c r="C60" s="14" t="s">
        <v>16</v>
      </c>
      <c r="D60" s="14" t="s">
        <v>122</v>
      </c>
      <c r="E60" s="14" t="s">
        <v>18</v>
      </c>
      <c r="F60" s="14" t="s">
        <v>90</v>
      </c>
      <c r="G60" s="14" t="s">
        <v>15</v>
      </c>
      <c r="H60" s="14" t="s">
        <v>67</v>
      </c>
      <c r="I60" s="14" t="s">
        <v>123</v>
      </c>
      <c r="K60" s="14" t="s">
        <v>123</v>
      </c>
      <c r="L60" s="14">
        <v>0.2</v>
      </c>
      <c r="N60" s="14">
        <v>4.5999999999999996</v>
      </c>
      <c r="O60" s="14" t="s">
        <v>124</v>
      </c>
      <c r="P60" s="14">
        <v>45846</v>
      </c>
      <c r="Q60" s="14" t="s">
        <v>125</v>
      </c>
      <c r="R60" s="14" t="s">
        <v>124</v>
      </c>
    </row>
    <row r="61" spans="1:18" x14ac:dyDescent="0.3">
      <c r="A61" s="2">
        <v>45846</v>
      </c>
      <c r="B61" s="14" t="s">
        <v>54</v>
      </c>
      <c r="C61" s="14" t="s">
        <v>16</v>
      </c>
      <c r="D61" s="14" t="s">
        <v>122</v>
      </c>
      <c r="E61" s="14" t="s">
        <v>18</v>
      </c>
      <c r="F61" s="14" t="s">
        <v>90</v>
      </c>
      <c r="G61" s="14" t="s">
        <v>15</v>
      </c>
      <c r="H61" s="14" t="s">
        <v>67</v>
      </c>
      <c r="I61" s="14" t="s">
        <v>123</v>
      </c>
      <c r="K61" s="14" t="s">
        <v>123</v>
      </c>
      <c r="L61" s="14">
        <v>0.2</v>
      </c>
      <c r="N61" s="14">
        <v>4.5999999999999996</v>
      </c>
      <c r="O61" s="14" t="s">
        <v>124</v>
      </c>
      <c r="P61" s="14">
        <v>45846</v>
      </c>
      <c r="Q61" s="14" t="s">
        <v>125</v>
      </c>
      <c r="R61" s="14" t="s">
        <v>124</v>
      </c>
    </row>
    <row r="62" spans="1:18" x14ac:dyDescent="0.3">
      <c r="A62" s="2">
        <v>45846</v>
      </c>
      <c r="B62" s="14" t="s">
        <v>54</v>
      </c>
      <c r="C62" s="14" t="s">
        <v>16</v>
      </c>
      <c r="D62" s="14" t="s">
        <v>126</v>
      </c>
      <c r="E62" s="14" t="s">
        <v>20</v>
      </c>
      <c r="F62" s="14" t="s">
        <v>90</v>
      </c>
      <c r="G62" s="14" t="s">
        <v>15</v>
      </c>
      <c r="H62" s="14" t="s">
        <v>67</v>
      </c>
      <c r="I62" s="14" t="s">
        <v>127</v>
      </c>
      <c r="K62" s="14" t="s">
        <v>127</v>
      </c>
      <c r="L62" s="14">
        <v>0.3</v>
      </c>
      <c r="N62" s="14">
        <v>4.5999999999999996</v>
      </c>
      <c r="O62" s="14" t="s">
        <v>69</v>
      </c>
      <c r="R62" s="14" t="s">
        <v>69</v>
      </c>
    </row>
    <row r="63" spans="1:18" x14ac:dyDescent="0.3">
      <c r="A63" s="2">
        <v>45846</v>
      </c>
      <c r="B63" s="14" t="s">
        <v>54</v>
      </c>
      <c r="C63" s="14" t="s">
        <v>16</v>
      </c>
      <c r="D63" s="14" t="s">
        <v>126</v>
      </c>
      <c r="E63" s="14" t="s">
        <v>20</v>
      </c>
      <c r="F63" s="14" t="s">
        <v>90</v>
      </c>
      <c r="G63" s="14" t="s">
        <v>15</v>
      </c>
      <c r="H63" s="14" t="s">
        <v>67</v>
      </c>
      <c r="I63" s="14" t="s">
        <v>127</v>
      </c>
      <c r="K63" s="14" t="s">
        <v>127</v>
      </c>
      <c r="L63" s="14">
        <v>1.3</v>
      </c>
      <c r="N63" s="14">
        <v>4.5999999999999996</v>
      </c>
      <c r="O63" s="14" t="s">
        <v>69</v>
      </c>
      <c r="R63" s="14" t="s">
        <v>69</v>
      </c>
    </row>
    <row r="64" spans="1:18" x14ac:dyDescent="0.3">
      <c r="A64" s="2">
        <v>45846</v>
      </c>
      <c r="B64" s="14" t="s">
        <v>54</v>
      </c>
      <c r="C64" s="14" t="s">
        <v>16</v>
      </c>
      <c r="D64" s="14" t="s">
        <v>126</v>
      </c>
      <c r="E64" s="14" t="s">
        <v>20</v>
      </c>
      <c r="F64" s="14" t="s">
        <v>90</v>
      </c>
      <c r="G64" s="14" t="s">
        <v>15</v>
      </c>
      <c r="H64" s="14" t="s">
        <v>67</v>
      </c>
      <c r="I64" s="14" t="s">
        <v>127</v>
      </c>
      <c r="K64" s="14" t="s">
        <v>127</v>
      </c>
      <c r="L64" s="14">
        <v>0.5</v>
      </c>
      <c r="N64" s="14">
        <v>4.5999999999999996</v>
      </c>
      <c r="O64" s="14" t="s">
        <v>69</v>
      </c>
      <c r="R64" s="14" t="s">
        <v>69</v>
      </c>
    </row>
    <row r="65" spans="1:18" x14ac:dyDescent="0.3">
      <c r="A65" s="2">
        <v>45842</v>
      </c>
      <c r="B65" s="14" t="s">
        <v>54</v>
      </c>
      <c r="C65" s="14" t="s">
        <v>16</v>
      </c>
      <c r="D65" s="14" t="s">
        <v>126</v>
      </c>
      <c r="E65" s="14" t="s">
        <v>20</v>
      </c>
      <c r="F65" s="14" t="s">
        <v>90</v>
      </c>
      <c r="G65" s="14" t="s">
        <v>15</v>
      </c>
      <c r="H65" s="14" t="s">
        <v>67</v>
      </c>
      <c r="I65" s="14" t="s">
        <v>127</v>
      </c>
      <c r="K65" s="14" t="s">
        <v>127</v>
      </c>
      <c r="L65" s="14">
        <v>0.3</v>
      </c>
      <c r="N65" s="14">
        <v>4.5999999999999996</v>
      </c>
      <c r="O65" s="14" t="s">
        <v>69</v>
      </c>
      <c r="R65" s="14" t="s">
        <v>69</v>
      </c>
    </row>
    <row r="66" spans="1:18" x14ac:dyDescent="0.3">
      <c r="A66" s="2">
        <v>45840</v>
      </c>
      <c r="B66" s="14" t="s">
        <v>54</v>
      </c>
      <c r="C66" s="14" t="s">
        <v>16</v>
      </c>
      <c r="D66" s="14" t="s">
        <v>128</v>
      </c>
      <c r="E66" s="14" t="s">
        <v>22</v>
      </c>
      <c r="F66" s="14" t="s">
        <v>90</v>
      </c>
      <c r="G66" s="14" t="s">
        <v>15</v>
      </c>
      <c r="H66" s="14" t="s">
        <v>67</v>
      </c>
      <c r="I66" s="14" t="s">
        <v>129</v>
      </c>
      <c r="K66" s="14" t="s">
        <v>129</v>
      </c>
      <c r="L66" s="14">
        <v>0.3</v>
      </c>
      <c r="N66" s="14">
        <v>4.5999999999999996</v>
      </c>
      <c r="O66" s="14" t="s">
        <v>69</v>
      </c>
      <c r="R66" s="14" t="s">
        <v>69</v>
      </c>
    </row>
    <row r="67" spans="1:18" x14ac:dyDescent="0.3">
      <c r="A67" s="2">
        <v>45839</v>
      </c>
      <c r="B67" s="14" t="s">
        <v>54</v>
      </c>
      <c r="C67" s="14" t="s">
        <v>16</v>
      </c>
      <c r="D67" s="14" t="s">
        <v>128</v>
      </c>
      <c r="E67" s="14" t="s">
        <v>22</v>
      </c>
      <c r="F67" s="14" t="s">
        <v>90</v>
      </c>
      <c r="G67" s="14" t="s">
        <v>15</v>
      </c>
      <c r="H67" s="14" t="s">
        <v>67</v>
      </c>
      <c r="I67" s="14" t="s">
        <v>129</v>
      </c>
      <c r="K67" s="14" t="s">
        <v>129</v>
      </c>
      <c r="L67" s="14">
        <v>0.1</v>
      </c>
      <c r="N67" s="14">
        <v>4.5999999999999996</v>
      </c>
      <c r="O67" s="14" t="s">
        <v>69</v>
      </c>
      <c r="R67" s="14" t="s">
        <v>69</v>
      </c>
    </row>
    <row r="68" spans="1:18" x14ac:dyDescent="0.3">
      <c r="A68" s="2">
        <v>45839</v>
      </c>
      <c r="B68" s="14" t="s">
        <v>54</v>
      </c>
      <c r="C68" s="14" t="s">
        <v>16</v>
      </c>
      <c r="D68" s="14" t="s">
        <v>128</v>
      </c>
      <c r="E68" s="14" t="s">
        <v>22</v>
      </c>
      <c r="F68" s="14" t="s">
        <v>90</v>
      </c>
      <c r="G68" s="14" t="s">
        <v>15</v>
      </c>
      <c r="H68" s="14" t="s">
        <v>67</v>
      </c>
      <c r="I68" s="14" t="s">
        <v>129</v>
      </c>
      <c r="K68" s="14" t="s">
        <v>129</v>
      </c>
      <c r="L68" s="14">
        <v>0.2</v>
      </c>
      <c r="N68" s="14">
        <v>4.5999999999999996</v>
      </c>
      <c r="O68" s="14" t="s">
        <v>69</v>
      </c>
      <c r="R68" s="14" t="s">
        <v>69</v>
      </c>
    </row>
    <row r="69" spans="1:18" x14ac:dyDescent="0.3">
      <c r="A69" s="2">
        <v>45839</v>
      </c>
      <c r="B69" s="14" t="s">
        <v>54</v>
      </c>
      <c r="C69" s="14" t="s">
        <v>16</v>
      </c>
      <c r="D69" s="14" t="s">
        <v>128</v>
      </c>
      <c r="E69" s="14" t="s">
        <v>22</v>
      </c>
      <c r="F69" s="14" t="s">
        <v>90</v>
      </c>
      <c r="G69" s="14" t="s">
        <v>15</v>
      </c>
      <c r="H69" s="14" t="s">
        <v>67</v>
      </c>
      <c r="I69" s="14" t="s">
        <v>129</v>
      </c>
      <c r="K69" s="14" t="s">
        <v>129</v>
      </c>
      <c r="L69" s="14">
        <v>0.2</v>
      </c>
      <c r="N69" s="14">
        <v>4.5999999999999996</v>
      </c>
      <c r="O69" s="14" t="s">
        <v>69</v>
      </c>
      <c r="R69" s="14" t="s">
        <v>69</v>
      </c>
    </row>
    <row r="70" spans="1:18" x14ac:dyDescent="0.3">
      <c r="A70" s="2">
        <v>45839</v>
      </c>
      <c r="B70" s="14" t="s">
        <v>54</v>
      </c>
      <c r="C70" s="14" t="s">
        <v>16</v>
      </c>
      <c r="D70" s="14" t="s">
        <v>128</v>
      </c>
      <c r="E70" s="14" t="s">
        <v>22</v>
      </c>
      <c r="F70" s="14" t="s">
        <v>90</v>
      </c>
      <c r="G70" s="14" t="s">
        <v>15</v>
      </c>
      <c r="H70" s="14" t="s">
        <v>67</v>
      </c>
      <c r="I70" s="14" t="s">
        <v>129</v>
      </c>
      <c r="K70" s="14" t="s">
        <v>129</v>
      </c>
      <c r="L70" s="14">
        <v>0.2</v>
      </c>
      <c r="N70" s="14">
        <v>4.5999999999999996</v>
      </c>
      <c r="O70" s="14" t="s">
        <v>69</v>
      </c>
      <c r="R70" s="14" t="s">
        <v>69</v>
      </c>
    </row>
    <row r="71" spans="1:18" x14ac:dyDescent="0.3">
      <c r="A71" s="2">
        <v>45839</v>
      </c>
      <c r="B71" s="14" t="s">
        <v>54</v>
      </c>
      <c r="C71" s="14" t="s">
        <v>16</v>
      </c>
      <c r="D71" s="14" t="s">
        <v>128</v>
      </c>
      <c r="E71" s="14" t="s">
        <v>22</v>
      </c>
      <c r="F71" s="14" t="s">
        <v>90</v>
      </c>
      <c r="G71" s="14" t="s">
        <v>15</v>
      </c>
      <c r="H71" s="14" t="s">
        <v>67</v>
      </c>
      <c r="I71" s="14" t="s">
        <v>129</v>
      </c>
      <c r="K71" s="14" t="s">
        <v>129</v>
      </c>
      <c r="L71" s="14">
        <v>0.1</v>
      </c>
      <c r="N71" s="14">
        <v>4.5999999999999996</v>
      </c>
      <c r="O71" s="14" t="s">
        <v>69</v>
      </c>
      <c r="R71" s="14" t="s">
        <v>69</v>
      </c>
    </row>
    <row r="72" spans="1:18" x14ac:dyDescent="0.3">
      <c r="A72" s="2">
        <v>45840</v>
      </c>
      <c r="B72" s="14" t="s">
        <v>54</v>
      </c>
      <c r="C72" s="14" t="s">
        <v>16</v>
      </c>
      <c r="D72" s="14" t="s">
        <v>128</v>
      </c>
      <c r="E72" s="14" t="s">
        <v>22</v>
      </c>
      <c r="F72" s="14" t="s">
        <v>90</v>
      </c>
      <c r="G72" s="14" t="s">
        <v>15</v>
      </c>
      <c r="H72" s="14" t="s">
        <v>67</v>
      </c>
      <c r="I72" s="14" t="s">
        <v>129</v>
      </c>
      <c r="K72" s="14" t="s">
        <v>129</v>
      </c>
      <c r="L72" s="14">
        <v>1</v>
      </c>
      <c r="N72" s="14">
        <v>4.5999999999999996</v>
      </c>
      <c r="O72" s="14" t="s">
        <v>69</v>
      </c>
      <c r="R72" s="14" t="s">
        <v>69</v>
      </c>
    </row>
    <row r="73" spans="1:18" x14ac:dyDescent="0.3">
      <c r="A73" s="2">
        <v>45840</v>
      </c>
      <c r="B73" s="14" t="s">
        <v>54</v>
      </c>
      <c r="C73" s="14" t="s">
        <v>16</v>
      </c>
      <c r="D73" s="14" t="s">
        <v>128</v>
      </c>
      <c r="E73" s="14" t="s">
        <v>22</v>
      </c>
      <c r="F73" s="14" t="s">
        <v>90</v>
      </c>
      <c r="G73" s="14" t="s">
        <v>15</v>
      </c>
      <c r="H73" s="14" t="s">
        <v>67</v>
      </c>
      <c r="I73" s="14" t="s">
        <v>129</v>
      </c>
      <c r="K73" s="14" t="s">
        <v>129</v>
      </c>
      <c r="L73" s="14">
        <v>0.5</v>
      </c>
      <c r="N73" s="14">
        <v>4.5999999999999996</v>
      </c>
      <c r="O73" s="14" t="s">
        <v>69</v>
      </c>
      <c r="R73" s="14" t="s">
        <v>69</v>
      </c>
    </row>
    <row r="74" spans="1:18" x14ac:dyDescent="0.3">
      <c r="A74" s="2">
        <v>45840</v>
      </c>
      <c r="B74" s="14" t="s">
        <v>54</v>
      </c>
      <c r="C74" s="14" t="s">
        <v>16</v>
      </c>
      <c r="D74" s="14" t="s">
        <v>128</v>
      </c>
      <c r="E74" s="14" t="s">
        <v>22</v>
      </c>
      <c r="F74" s="14" t="s">
        <v>90</v>
      </c>
      <c r="G74" s="14" t="s">
        <v>15</v>
      </c>
      <c r="H74" s="14" t="s">
        <v>67</v>
      </c>
      <c r="I74" s="14" t="s">
        <v>129</v>
      </c>
      <c r="K74" s="14" t="s">
        <v>129</v>
      </c>
      <c r="L74" s="14">
        <v>0.3</v>
      </c>
      <c r="N74" s="14">
        <v>4.5999999999999996</v>
      </c>
      <c r="O74" s="14" t="s">
        <v>69</v>
      </c>
      <c r="R74" s="14" t="s">
        <v>69</v>
      </c>
    </row>
    <row r="75" spans="1:18" x14ac:dyDescent="0.3">
      <c r="A75" s="2">
        <v>45847</v>
      </c>
      <c r="B75" s="14" t="s">
        <v>54</v>
      </c>
      <c r="C75" s="14" t="s">
        <v>16</v>
      </c>
      <c r="D75" s="14" t="s">
        <v>130</v>
      </c>
      <c r="E75" s="14" t="s">
        <v>19</v>
      </c>
      <c r="F75" s="14" t="s">
        <v>90</v>
      </c>
      <c r="G75" s="14" t="s">
        <v>15</v>
      </c>
      <c r="H75" s="14" t="s">
        <v>67</v>
      </c>
      <c r="L75" s="14">
        <v>0.1</v>
      </c>
      <c r="N75" s="14">
        <v>4.5</v>
      </c>
      <c r="O75" s="14" t="s">
        <v>69</v>
      </c>
      <c r="R75" s="14" t="s">
        <v>69</v>
      </c>
    </row>
    <row r="76" spans="1:18" x14ac:dyDescent="0.3">
      <c r="A76" s="2">
        <v>45839</v>
      </c>
      <c r="B76" s="14" t="s">
        <v>54</v>
      </c>
      <c r="C76" s="14" t="s">
        <v>16</v>
      </c>
      <c r="D76" s="14" t="s">
        <v>131</v>
      </c>
      <c r="E76" s="14" t="s">
        <v>18</v>
      </c>
      <c r="F76" s="14" t="s">
        <v>90</v>
      </c>
      <c r="G76" s="14" t="s">
        <v>15</v>
      </c>
      <c r="H76" s="14" t="s">
        <v>67</v>
      </c>
      <c r="I76" s="14" t="s">
        <v>132</v>
      </c>
      <c r="K76" s="14" t="s">
        <v>132</v>
      </c>
      <c r="L76" s="14">
        <v>0.3</v>
      </c>
      <c r="N76" s="14">
        <v>4.2</v>
      </c>
      <c r="O76" s="14" t="s">
        <v>69</v>
      </c>
      <c r="R76" s="14" t="s">
        <v>69</v>
      </c>
    </row>
    <row r="77" spans="1:18" x14ac:dyDescent="0.3">
      <c r="A77" s="2">
        <v>45839</v>
      </c>
      <c r="B77" s="14" t="s">
        <v>54</v>
      </c>
      <c r="C77" s="14" t="s">
        <v>16</v>
      </c>
      <c r="D77" s="14" t="s">
        <v>131</v>
      </c>
      <c r="E77" s="14" t="s">
        <v>18</v>
      </c>
      <c r="F77" s="14" t="s">
        <v>90</v>
      </c>
      <c r="G77" s="14" t="s">
        <v>15</v>
      </c>
      <c r="H77" s="14" t="s">
        <v>67</v>
      </c>
      <c r="I77" s="14" t="s">
        <v>132</v>
      </c>
      <c r="K77" s="14" t="s">
        <v>132</v>
      </c>
      <c r="L77" s="14">
        <v>0.8</v>
      </c>
      <c r="N77" s="14">
        <v>4.2</v>
      </c>
      <c r="O77" s="14" t="s">
        <v>69</v>
      </c>
      <c r="R77" s="14" t="s">
        <v>69</v>
      </c>
    </row>
    <row r="78" spans="1:18" x14ac:dyDescent="0.3">
      <c r="A78" s="2">
        <v>45846</v>
      </c>
      <c r="B78" s="14" t="s">
        <v>54</v>
      </c>
      <c r="C78" s="14" t="s">
        <v>16</v>
      </c>
      <c r="D78" s="14" t="s">
        <v>133</v>
      </c>
      <c r="E78" s="14" t="s">
        <v>21</v>
      </c>
      <c r="F78" s="14" t="s">
        <v>90</v>
      </c>
      <c r="G78" s="14" t="s">
        <v>15</v>
      </c>
      <c r="H78" s="14" t="s">
        <v>67</v>
      </c>
      <c r="I78" s="14" t="s">
        <v>134</v>
      </c>
      <c r="K78" s="14" t="s">
        <v>134</v>
      </c>
      <c r="L78" s="14">
        <v>0.4</v>
      </c>
      <c r="N78" s="14">
        <v>3.4</v>
      </c>
      <c r="O78" s="14" t="s">
        <v>69</v>
      </c>
      <c r="R78" s="14" t="s">
        <v>69</v>
      </c>
    </row>
    <row r="79" spans="1:18" x14ac:dyDescent="0.3">
      <c r="A79" s="2">
        <v>45846</v>
      </c>
      <c r="B79" s="14" t="s">
        <v>54</v>
      </c>
      <c r="C79" s="14" t="s">
        <v>16</v>
      </c>
      <c r="D79" s="14" t="s">
        <v>133</v>
      </c>
      <c r="E79" s="14" t="s">
        <v>21</v>
      </c>
      <c r="F79" s="14" t="s">
        <v>90</v>
      </c>
      <c r="G79" s="14" t="s">
        <v>15</v>
      </c>
      <c r="H79" s="14" t="s">
        <v>67</v>
      </c>
      <c r="I79" s="14" t="s">
        <v>134</v>
      </c>
      <c r="K79" s="14" t="s">
        <v>134</v>
      </c>
      <c r="L79" s="14">
        <v>0.8</v>
      </c>
      <c r="N79" s="14">
        <v>3.4</v>
      </c>
      <c r="O79" s="14" t="s">
        <v>69</v>
      </c>
      <c r="R79" s="14" t="s">
        <v>69</v>
      </c>
    </row>
    <row r="80" spans="1:18" x14ac:dyDescent="0.3">
      <c r="A80" s="2">
        <v>45846</v>
      </c>
      <c r="B80" s="14" t="s">
        <v>54</v>
      </c>
      <c r="C80" s="14" t="s">
        <v>16</v>
      </c>
      <c r="D80" s="14" t="s">
        <v>133</v>
      </c>
      <c r="E80" s="14" t="s">
        <v>21</v>
      </c>
      <c r="F80" s="14" t="s">
        <v>90</v>
      </c>
      <c r="G80" s="14" t="s">
        <v>15</v>
      </c>
      <c r="H80" s="14" t="s">
        <v>67</v>
      </c>
      <c r="I80" s="14" t="s">
        <v>134</v>
      </c>
      <c r="K80" s="14" t="s">
        <v>134</v>
      </c>
      <c r="L80" s="14">
        <v>0.4</v>
      </c>
      <c r="N80" s="14">
        <v>3.4</v>
      </c>
      <c r="O80" s="14" t="s">
        <v>69</v>
      </c>
      <c r="R80" s="14" t="s">
        <v>69</v>
      </c>
    </row>
    <row r="81" spans="1:18" x14ac:dyDescent="0.3">
      <c r="A81" s="2">
        <v>45841</v>
      </c>
      <c r="B81" s="14" t="s">
        <v>54</v>
      </c>
      <c r="C81" s="14" t="s">
        <v>16</v>
      </c>
      <c r="D81" s="14" t="s">
        <v>133</v>
      </c>
      <c r="E81" s="14" t="s">
        <v>21</v>
      </c>
      <c r="F81" s="14" t="s">
        <v>90</v>
      </c>
      <c r="G81" s="14" t="s">
        <v>15</v>
      </c>
      <c r="H81" s="14" t="s">
        <v>67</v>
      </c>
      <c r="I81" s="14" t="s">
        <v>134</v>
      </c>
      <c r="K81" s="14" t="s">
        <v>134</v>
      </c>
      <c r="L81" s="14">
        <v>0.2</v>
      </c>
      <c r="N81" s="14">
        <v>3.4</v>
      </c>
      <c r="O81" s="14" t="s">
        <v>69</v>
      </c>
      <c r="R81" s="14" t="s">
        <v>69</v>
      </c>
    </row>
    <row r="82" spans="1:18" x14ac:dyDescent="0.3">
      <c r="A82" s="2">
        <v>45841</v>
      </c>
      <c r="B82" s="14" t="s">
        <v>54</v>
      </c>
      <c r="C82" s="14" t="s">
        <v>16</v>
      </c>
      <c r="D82" s="14" t="s">
        <v>135</v>
      </c>
      <c r="E82" s="14" t="s">
        <v>22</v>
      </c>
      <c r="F82" s="14" t="s">
        <v>90</v>
      </c>
      <c r="G82" s="14" t="s">
        <v>15</v>
      </c>
      <c r="H82" s="14" t="s">
        <v>67</v>
      </c>
      <c r="I82" s="14" t="s">
        <v>136</v>
      </c>
      <c r="K82" s="14" t="s">
        <v>136</v>
      </c>
      <c r="L82" s="14">
        <v>0.4</v>
      </c>
      <c r="N82" s="14">
        <v>3.2</v>
      </c>
      <c r="O82" s="14" t="s">
        <v>69</v>
      </c>
      <c r="R82" s="14" t="s">
        <v>69</v>
      </c>
    </row>
    <row r="83" spans="1:18" x14ac:dyDescent="0.3">
      <c r="A83" s="2">
        <v>45840</v>
      </c>
      <c r="B83" s="14" t="s">
        <v>54</v>
      </c>
      <c r="C83" s="14" t="s">
        <v>16</v>
      </c>
      <c r="D83" s="14" t="s">
        <v>135</v>
      </c>
      <c r="E83" s="14" t="s">
        <v>22</v>
      </c>
      <c r="F83" s="14" t="s">
        <v>90</v>
      </c>
      <c r="G83" s="14" t="s">
        <v>15</v>
      </c>
      <c r="H83" s="14" t="s">
        <v>67</v>
      </c>
      <c r="I83" s="14" t="s">
        <v>136</v>
      </c>
      <c r="K83" s="14" t="s">
        <v>136</v>
      </c>
      <c r="L83" s="14">
        <v>0.2</v>
      </c>
      <c r="N83" s="14">
        <v>3.2</v>
      </c>
      <c r="O83" s="14" t="s">
        <v>69</v>
      </c>
      <c r="R83" s="14" t="s">
        <v>69</v>
      </c>
    </row>
    <row r="84" spans="1:18" x14ac:dyDescent="0.3">
      <c r="A84" s="2">
        <v>45841</v>
      </c>
      <c r="B84" s="14" t="s">
        <v>54</v>
      </c>
      <c r="C84" s="14" t="s">
        <v>16</v>
      </c>
      <c r="D84" s="14" t="s">
        <v>135</v>
      </c>
      <c r="E84" s="14" t="s">
        <v>22</v>
      </c>
      <c r="F84" s="14" t="s">
        <v>90</v>
      </c>
      <c r="G84" s="14" t="s">
        <v>15</v>
      </c>
      <c r="H84" s="14" t="s">
        <v>67</v>
      </c>
      <c r="I84" s="14" t="s">
        <v>136</v>
      </c>
      <c r="K84" s="14" t="s">
        <v>136</v>
      </c>
      <c r="L84" s="14">
        <v>0.2</v>
      </c>
      <c r="N84" s="14">
        <v>3.2</v>
      </c>
      <c r="O84" s="14" t="s">
        <v>69</v>
      </c>
      <c r="R84" s="14" t="s">
        <v>69</v>
      </c>
    </row>
    <row r="85" spans="1:18" x14ac:dyDescent="0.3">
      <c r="A85" s="2">
        <v>45841</v>
      </c>
      <c r="B85" s="14" t="s">
        <v>54</v>
      </c>
      <c r="C85" s="14" t="s">
        <v>16</v>
      </c>
      <c r="D85" s="14" t="s">
        <v>135</v>
      </c>
      <c r="E85" s="14" t="s">
        <v>22</v>
      </c>
      <c r="F85" s="14" t="s">
        <v>90</v>
      </c>
      <c r="G85" s="14" t="s">
        <v>15</v>
      </c>
      <c r="H85" s="14" t="s">
        <v>67</v>
      </c>
      <c r="I85" s="14" t="s">
        <v>136</v>
      </c>
      <c r="K85" s="14" t="s">
        <v>136</v>
      </c>
      <c r="L85" s="14">
        <v>0.2</v>
      </c>
      <c r="N85" s="14">
        <v>3.2</v>
      </c>
      <c r="O85" s="14" t="s">
        <v>69</v>
      </c>
      <c r="R85" s="14" t="s">
        <v>69</v>
      </c>
    </row>
    <row r="86" spans="1:18" x14ac:dyDescent="0.3">
      <c r="A86" s="2">
        <v>45841</v>
      </c>
      <c r="B86" s="14" t="s">
        <v>54</v>
      </c>
      <c r="C86" s="14" t="s">
        <v>16</v>
      </c>
      <c r="D86" s="14" t="s">
        <v>135</v>
      </c>
      <c r="E86" s="14" t="s">
        <v>22</v>
      </c>
      <c r="F86" s="14" t="s">
        <v>90</v>
      </c>
      <c r="G86" s="14" t="s">
        <v>15</v>
      </c>
      <c r="H86" s="14" t="s">
        <v>67</v>
      </c>
      <c r="I86" s="14" t="s">
        <v>136</v>
      </c>
      <c r="K86" s="14" t="s">
        <v>136</v>
      </c>
      <c r="L86" s="14">
        <v>1.2</v>
      </c>
      <c r="N86" s="14">
        <v>3.2</v>
      </c>
      <c r="O86" s="14" t="s">
        <v>69</v>
      </c>
      <c r="R86" s="14" t="s">
        <v>69</v>
      </c>
    </row>
    <row r="87" spans="1:18" x14ac:dyDescent="0.3">
      <c r="A87" s="2">
        <v>45842</v>
      </c>
      <c r="B87" s="14" t="s">
        <v>54</v>
      </c>
      <c r="C87" s="14" t="s">
        <v>16</v>
      </c>
      <c r="D87" s="14" t="s">
        <v>135</v>
      </c>
      <c r="E87" s="14" t="s">
        <v>22</v>
      </c>
      <c r="F87" s="14" t="s">
        <v>90</v>
      </c>
      <c r="G87" s="14" t="s">
        <v>15</v>
      </c>
      <c r="H87" s="14" t="s">
        <v>67</v>
      </c>
      <c r="I87" s="14" t="s">
        <v>136</v>
      </c>
      <c r="K87" s="14" t="s">
        <v>136</v>
      </c>
      <c r="L87" s="14">
        <v>0.3</v>
      </c>
      <c r="N87" s="14">
        <v>3.2</v>
      </c>
      <c r="O87" s="14" t="s">
        <v>69</v>
      </c>
      <c r="R87" s="14" t="s">
        <v>69</v>
      </c>
    </row>
    <row r="88" spans="1:18" x14ac:dyDescent="0.3">
      <c r="A88" s="2">
        <v>45842</v>
      </c>
      <c r="B88" s="14" t="s">
        <v>54</v>
      </c>
      <c r="C88" s="14" t="s">
        <v>16</v>
      </c>
      <c r="D88" s="14" t="s">
        <v>135</v>
      </c>
      <c r="E88" s="14" t="s">
        <v>22</v>
      </c>
      <c r="F88" s="14" t="s">
        <v>90</v>
      </c>
      <c r="G88" s="14" t="s">
        <v>15</v>
      </c>
      <c r="H88" s="14" t="s">
        <v>67</v>
      </c>
      <c r="I88" s="14" t="s">
        <v>136</v>
      </c>
      <c r="K88" s="14" t="s">
        <v>136</v>
      </c>
      <c r="L88" s="14">
        <v>0.3</v>
      </c>
      <c r="N88" s="14">
        <v>3.2</v>
      </c>
      <c r="O88" s="14" t="s">
        <v>69</v>
      </c>
      <c r="R88" s="14" t="s">
        <v>69</v>
      </c>
    </row>
    <row r="89" spans="1:18" x14ac:dyDescent="0.3">
      <c r="A89" s="2">
        <v>45846</v>
      </c>
      <c r="B89" s="14" t="s">
        <v>54</v>
      </c>
      <c r="C89" s="14" t="s">
        <v>16</v>
      </c>
      <c r="D89" s="14" t="s">
        <v>135</v>
      </c>
      <c r="E89" s="14" t="s">
        <v>22</v>
      </c>
      <c r="F89" s="14" t="s">
        <v>90</v>
      </c>
      <c r="G89" s="14" t="s">
        <v>15</v>
      </c>
      <c r="H89" s="14" t="s">
        <v>67</v>
      </c>
      <c r="I89" s="14" t="s">
        <v>136</v>
      </c>
      <c r="K89" s="14" t="s">
        <v>136</v>
      </c>
      <c r="L89" s="14">
        <v>0.2</v>
      </c>
      <c r="N89" s="14">
        <v>3.2</v>
      </c>
      <c r="O89" s="14" t="s">
        <v>69</v>
      </c>
      <c r="R89" s="14" t="s">
        <v>69</v>
      </c>
    </row>
    <row r="90" spans="1:18" x14ac:dyDescent="0.3">
      <c r="A90" s="2">
        <v>45847</v>
      </c>
      <c r="B90" s="14" t="s">
        <v>54</v>
      </c>
      <c r="C90" s="14" t="s">
        <v>16</v>
      </c>
      <c r="D90" s="14" t="s">
        <v>135</v>
      </c>
      <c r="E90" s="14" t="s">
        <v>22</v>
      </c>
      <c r="F90" s="14" t="s">
        <v>90</v>
      </c>
      <c r="G90" s="14" t="s">
        <v>15</v>
      </c>
      <c r="H90" s="14" t="s">
        <v>67</v>
      </c>
      <c r="I90" s="14" t="s">
        <v>136</v>
      </c>
      <c r="K90" s="14" t="s">
        <v>136</v>
      </c>
      <c r="L90" s="14">
        <v>0.2</v>
      </c>
      <c r="N90" s="14">
        <v>3.2</v>
      </c>
      <c r="O90" s="14" t="s">
        <v>69</v>
      </c>
      <c r="R90" s="14" t="s">
        <v>69</v>
      </c>
    </row>
    <row r="91" spans="1:18" x14ac:dyDescent="0.3">
      <c r="A91" s="2">
        <v>45842</v>
      </c>
      <c r="B91" s="14" t="s">
        <v>54</v>
      </c>
      <c r="C91" s="14" t="s">
        <v>16</v>
      </c>
      <c r="D91" s="14" t="s">
        <v>137</v>
      </c>
      <c r="E91" s="14" t="s">
        <v>21</v>
      </c>
      <c r="F91" s="14" t="s">
        <v>90</v>
      </c>
      <c r="G91" s="14" t="s">
        <v>15</v>
      </c>
      <c r="H91" s="14" t="s">
        <v>67</v>
      </c>
      <c r="I91" s="14" t="s">
        <v>138</v>
      </c>
      <c r="K91" s="14" t="s">
        <v>138</v>
      </c>
      <c r="L91" s="14">
        <v>0.2</v>
      </c>
      <c r="N91" s="14">
        <v>3.1</v>
      </c>
      <c r="O91" s="14" t="s">
        <v>69</v>
      </c>
      <c r="R91" s="14" t="s">
        <v>69</v>
      </c>
    </row>
    <row r="92" spans="1:18" x14ac:dyDescent="0.3">
      <c r="A92" s="2">
        <v>45845</v>
      </c>
      <c r="B92" s="14" t="s">
        <v>54</v>
      </c>
      <c r="C92" s="14" t="s">
        <v>16</v>
      </c>
      <c r="D92" s="14" t="s">
        <v>137</v>
      </c>
      <c r="E92" s="14" t="s">
        <v>21</v>
      </c>
      <c r="F92" s="14" t="s">
        <v>90</v>
      </c>
      <c r="G92" s="14" t="s">
        <v>15</v>
      </c>
      <c r="H92" s="14" t="s">
        <v>67</v>
      </c>
      <c r="I92" s="14" t="s">
        <v>138</v>
      </c>
      <c r="K92" s="14" t="s">
        <v>138</v>
      </c>
      <c r="L92" s="14">
        <v>0.3</v>
      </c>
      <c r="N92" s="14">
        <v>3.1</v>
      </c>
      <c r="O92" s="14" t="s">
        <v>69</v>
      </c>
      <c r="R92" s="14" t="s">
        <v>69</v>
      </c>
    </row>
    <row r="93" spans="1:18" x14ac:dyDescent="0.3">
      <c r="A93" s="2">
        <v>45845</v>
      </c>
      <c r="B93" s="14" t="s">
        <v>54</v>
      </c>
      <c r="C93" s="14" t="s">
        <v>16</v>
      </c>
      <c r="D93" s="14" t="s">
        <v>137</v>
      </c>
      <c r="E93" s="14" t="s">
        <v>21</v>
      </c>
      <c r="F93" s="14" t="s">
        <v>90</v>
      </c>
      <c r="G93" s="14" t="s">
        <v>15</v>
      </c>
      <c r="H93" s="14" t="s">
        <v>67</v>
      </c>
      <c r="I93" s="14" t="s">
        <v>138</v>
      </c>
      <c r="K93" s="14" t="s">
        <v>138</v>
      </c>
      <c r="L93" s="14">
        <v>0.3</v>
      </c>
      <c r="N93" s="14">
        <v>3.1</v>
      </c>
      <c r="O93" s="14" t="s">
        <v>69</v>
      </c>
      <c r="R93" s="14" t="s">
        <v>69</v>
      </c>
    </row>
    <row r="94" spans="1:18" x14ac:dyDescent="0.3">
      <c r="A94" s="2">
        <v>45845</v>
      </c>
      <c r="B94" s="14" t="s">
        <v>54</v>
      </c>
      <c r="C94" s="14" t="s">
        <v>16</v>
      </c>
      <c r="D94" s="14" t="s">
        <v>137</v>
      </c>
      <c r="E94" s="14" t="s">
        <v>21</v>
      </c>
      <c r="F94" s="14" t="s">
        <v>90</v>
      </c>
      <c r="G94" s="14" t="s">
        <v>15</v>
      </c>
      <c r="H94" s="14" t="s">
        <v>67</v>
      </c>
      <c r="I94" s="14" t="s">
        <v>138</v>
      </c>
      <c r="K94" s="14" t="s">
        <v>138</v>
      </c>
      <c r="L94" s="14">
        <v>0.4</v>
      </c>
      <c r="N94" s="14">
        <v>3.1</v>
      </c>
      <c r="O94" s="14" t="s">
        <v>69</v>
      </c>
      <c r="R94" s="14" t="s">
        <v>69</v>
      </c>
    </row>
    <row r="95" spans="1:18" x14ac:dyDescent="0.3">
      <c r="A95" s="2">
        <v>45845</v>
      </c>
      <c r="B95" s="14" t="s">
        <v>54</v>
      </c>
      <c r="C95" s="14" t="s">
        <v>16</v>
      </c>
      <c r="D95" s="14" t="s">
        <v>137</v>
      </c>
      <c r="E95" s="14" t="s">
        <v>21</v>
      </c>
      <c r="F95" s="14" t="s">
        <v>90</v>
      </c>
      <c r="G95" s="14" t="s">
        <v>15</v>
      </c>
      <c r="H95" s="14" t="s">
        <v>67</v>
      </c>
      <c r="I95" s="14" t="s">
        <v>138</v>
      </c>
      <c r="K95" s="14" t="s">
        <v>138</v>
      </c>
      <c r="L95" s="14">
        <v>1.3</v>
      </c>
      <c r="N95" s="14">
        <v>3.1</v>
      </c>
      <c r="O95" s="14" t="s">
        <v>69</v>
      </c>
      <c r="R95" s="14" t="s">
        <v>69</v>
      </c>
    </row>
    <row r="96" spans="1:18" x14ac:dyDescent="0.3">
      <c r="A96" s="2">
        <v>45842</v>
      </c>
      <c r="B96" s="14" t="s">
        <v>54</v>
      </c>
      <c r="C96" s="14" t="s">
        <v>16</v>
      </c>
      <c r="D96" s="14" t="s">
        <v>139</v>
      </c>
      <c r="E96" s="14" t="s">
        <v>18</v>
      </c>
      <c r="F96" s="14" t="s">
        <v>90</v>
      </c>
      <c r="G96" s="14" t="s">
        <v>15</v>
      </c>
      <c r="H96" s="14" t="s">
        <v>67</v>
      </c>
      <c r="I96" s="14" t="s">
        <v>140</v>
      </c>
      <c r="K96" s="14" t="s">
        <v>140</v>
      </c>
      <c r="L96" s="14">
        <v>0.1</v>
      </c>
      <c r="N96" s="14">
        <v>3</v>
      </c>
      <c r="O96" s="14" t="s">
        <v>69</v>
      </c>
      <c r="R96" s="14" t="s">
        <v>69</v>
      </c>
    </row>
    <row r="97" spans="1:18" x14ac:dyDescent="0.3">
      <c r="A97" s="2">
        <v>45839</v>
      </c>
      <c r="B97" s="14" t="s">
        <v>54</v>
      </c>
      <c r="C97" s="14" t="s">
        <v>16</v>
      </c>
      <c r="D97" s="14" t="s">
        <v>141</v>
      </c>
      <c r="E97" s="14" t="s">
        <v>21</v>
      </c>
      <c r="F97" s="14" t="s">
        <v>90</v>
      </c>
      <c r="G97" s="14" t="s">
        <v>15</v>
      </c>
      <c r="H97" s="14" t="s">
        <v>67</v>
      </c>
      <c r="I97" s="14" t="s">
        <v>142</v>
      </c>
      <c r="K97" s="14" t="s">
        <v>142</v>
      </c>
      <c r="L97" s="14">
        <v>0.4</v>
      </c>
      <c r="N97" s="14">
        <v>3</v>
      </c>
      <c r="O97" s="14" t="s">
        <v>124</v>
      </c>
      <c r="P97" s="14">
        <v>45801</v>
      </c>
      <c r="Q97" s="14" t="s">
        <v>143</v>
      </c>
      <c r="R97" s="14" t="s">
        <v>124</v>
      </c>
    </row>
    <row r="98" spans="1:18" x14ac:dyDescent="0.3">
      <c r="A98" s="2">
        <v>45839</v>
      </c>
      <c r="B98" s="14" t="s">
        <v>54</v>
      </c>
      <c r="C98" s="14" t="s">
        <v>16</v>
      </c>
      <c r="D98" s="14" t="s">
        <v>141</v>
      </c>
      <c r="E98" s="14" t="s">
        <v>21</v>
      </c>
      <c r="F98" s="14" t="s">
        <v>90</v>
      </c>
      <c r="G98" s="14" t="s">
        <v>15</v>
      </c>
      <c r="H98" s="14" t="s">
        <v>67</v>
      </c>
      <c r="I98" s="14" t="s">
        <v>142</v>
      </c>
      <c r="K98" s="14" t="s">
        <v>142</v>
      </c>
      <c r="L98" s="14">
        <v>0.2</v>
      </c>
      <c r="N98" s="14">
        <v>3</v>
      </c>
      <c r="O98" s="14" t="s">
        <v>124</v>
      </c>
      <c r="P98" s="14">
        <v>45801</v>
      </c>
      <c r="Q98" s="14" t="s">
        <v>143</v>
      </c>
      <c r="R98" s="14" t="s">
        <v>124</v>
      </c>
    </row>
    <row r="99" spans="1:18" x14ac:dyDescent="0.3">
      <c r="A99" s="2">
        <v>45842</v>
      </c>
      <c r="B99" s="14" t="s">
        <v>54</v>
      </c>
      <c r="C99" s="14" t="s">
        <v>16</v>
      </c>
      <c r="D99" s="14" t="s">
        <v>144</v>
      </c>
      <c r="E99" s="14" t="s">
        <v>18</v>
      </c>
      <c r="F99" s="14" t="s">
        <v>90</v>
      </c>
      <c r="G99" s="14" t="s">
        <v>15</v>
      </c>
      <c r="H99" s="14" t="s">
        <v>67</v>
      </c>
      <c r="I99" s="14" t="s">
        <v>145</v>
      </c>
      <c r="K99" s="14" t="s">
        <v>145</v>
      </c>
      <c r="L99" s="14">
        <v>0.2</v>
      </c>
      <c r="N99" s="14">
        <v>2.2999999999999998</v>
      </c>
      <c r="O99" s="14" t="s">
        <v>124</v>
      </c>
      <c r="P99" s="14">
        <v>45842</v>
      </c>
      <c r="Q99" s="14" t="s">
        <v>125</v>
      </c>
      <c r="R99" s="14" t="s">
        <v>124</v>
      </c>
    </row>
    <row r="100" spans="1:18" x14ac:dyDescent="0.3">
      <c r="A100" s="2">
        <v>45839</v>
      </c>
      <c r="B100" s="14" t="s">
        <v>54</v>
      </c>
      <c r="C100" s="14" t="s">
        <v>16</v>
      </c>
      <c r="D100" s="14" t="s">
        <v>144</v>
      </c>
      <c r="E100" s="14" t="s">
        <v>18</v>
      </c>
      <c r="F100" s="14" t="s">
        <v>90</v>
      </c>
      <c r="G100" s="14" t="s">
        <v>15</v>
      </c>
      <c r="H100" s="14" t="s">
        <v>67</v>
      </c>
      <c r="I100" s="14" t="s">
        <v>145</v>
      </c>
      <c r="K100" s="14" t="s">
        <v>145</v>
      </c>
      <c r="L100" s="14">
        <v>0.2</v>
      </c>
      <c r="N100" s="14">
        <v>2.2999999999999998</v>
      </c>
      <c r="O100" s="14" t="s">
        <v>124</v>
      </c>
      <c r="P100" s="14">
        <v>45842</v>
      </c>
      <c r="Q100" s="14" t="s">
        <v>125</v>
      </c>
      <c r="R100" s="14" t="s">
        <v>124</v>
      </c>
    </row>
    <row r="101" spans="1:18" x14ac:dyDescent="0.3">
      <c r="A101" s="2">
        <v>45840</v>
      </c>
      <c r="B101" s="14" t="s">
        <v>54</v>
      </c>
      <c r="C101" s="14" t="s">
        <v>16</v>
      </c>
      <c r="D101" s="14" t="s">
        <v>144</v>
      </c>
      <c r="E101" s="14" t="s">
        <v>18</v>
      </c>
      <c r="F101" s="14" t="s">
        <v>90</v>
      </c>
      <c r="G101" s="14" t="s">
        <v>15</v>
      </c>
      <c r="H101" s="14" t="s">
        <v>67</v>
      </c>
      <c r="I101" s="14" t="s">
        <v>145</v>
      </c>
      <c r="K101" s="14" t="s">
        <v>145</v>
      </c>
      <c r="L101" s="14">
        <v>0.1</v>
      </c>
      <c r="N101" s="14">
        <v>2.2999999999999998</v>
      </c>
      <c r="O101" s="14" t="s">
        <v>124</v>
      </c>
      <c r="P101" s="14">
        <v>45842</v>
      </c>
      <c r="Q101" s="14" t="s">
        <v>125</v>
      </c>
      <c r="R101" s="14" t="s">
        <v>124</v>
      </c>
    </row>
    <row r="102" spans="1:18" x14ac:dyDescent="0.3">
      <c r="A102" s="2">
        <v>45839</v>
      </c>
      <c r="B102" s="14" t="s">
        <v>54</v>
      </c>
      <c r="C102" s="14" t="s">
        <v>16</v>
      </c>
      <c r="D102" s="14" t="s">
        <v>144</v>
      </c>
      <c r="E102" s="14" t="s">
        <v>18</v>
      </c>
      <c r="F102" s="14" t="s">
        <v>90</v>
      </c>
      <c r="G102" s="14" t="s">
        <v>15</v>
      </c>
      <c r="H102" s="14" t="s">
        <v>67</v>
      </c>
      <c r="I102" s="14" t="s">
        <v>145</v>
      </c>
      <c r="K102" s="14" t="s">
        <v>145</v>
      </c>
      <c r="L102" s="14">
        <v>0.2</v>
      </c>
      <c r="N102" s="14">
        <v>2.2999999999999998</v>
      </c>
      <c r="O102" s="14" t="s">
        <v>124</v>
      </c>
      <c r="P102" s="14">
        <v>45842</v>
      </c>
      <c r="Q102" s="14" t="s">
        <v>125</v>
      </c>
      <c r="R102" s="14" t="s">
        <v>124</v>
      </c>
    </row>
    <row r="103" spans="1:18" x14ac:dyDescent="0.3">
      <c r="A103" s="2">
        <v>45839</v>
      </c>
      <c r="B103" s="14" t="s">
        <v>54</v>
      </c>
      <c r="C103" s="14" t="s">
        <v>16</v>
      </c>
      <c r="D103" s="14" t="s">
        <v>144</v>
      </c>
      <c r="E103" s="14" t="s">
        <v>18</v>
      </c>
      <c r="F103" s="14" t="s">
        <v>90</v>
      </c>
      <c r="G103" s="14" t="s">
        <v>15</v>
      </c>
      <c r="H103" s="14" t="s">
        <v>67</v>
      </c>
      <c r="I103" s="14" t="s">
        <v>145</v>
      </c>
      <c r="K103" s="14" t="s">
        <v>145</v>
      </c>
      <c r="L103" s="14">
        <v>0.3</v>
      </c>
      <c r="N103" s="14">
        <v>2.2999999999999998</v>
      </c>
      <c r="O103" s="14" t="s">
        <v>124</v>
      </c>
      <c r="P103" s="14">
        <v>45842</v>
      </c>
      <c r="Q103" s="14" t="s">
        <v>125</v>
      </c>
      <c r="R103" s="14" t="s">
        <v>124</v>
      </c>
    </row>
    <row r="104" spans="1:18" x14ac:dyDescent="0.3">
      <c r="A104" s="2">
        <v>45839</v>
      </c>
      <c r="B104" s="14" t="s">
        <v>54</v>
      </c>
      <c r="C104" s="14" t="s">
        <v>16</v>
      </c>
      <c r="D104" s="14" t="s">
        <v>144</v>
      </c>
      <c r="E104" s="14" t="s">
        <v>18</v>
      </c>
      <c r="F104" s="14" t="s">
        <v>90</v>
      </c>
      <c r="G104" s="14" t="s">
        <v>15</v>
      </c>
      <c r="H104" s="14" t="s">
        <v>67</v>
      </c>
      <c r="I104" s="14" t="s">
        <v>145</v>
      </c>
      <c r="K104" s="14" t="s">
        <v>145</v>
      </c>
      <c r="L104" s="14">
        <v>0.5</v>
      </c>
      <c r="N104" s="14">
        <v>2.2999999999999998</v>
      </c>
      <c r="O104" s="14" t="s">
        <v>124</v>
      </c>
      <c r="P104" s="14">
        <v>45842</v>
      </c>
      <c r="Q104" s="14" t="s">
        <v>125</v>
      </c>
      <c r="R104" s="14" t="s">
        <v>124</v>
      </c>
    </row>
    <row r="105" spans="1:18" x14ac:dyDescent="0.3">
      <c r="A105" s="2">
        <v>45842</v>
      </c>
      <c r="B105" s="14" t="s">
        <v>54</v>
      </c>
      <c r="C105" s="14" t="s">
        <v>16</v>
      </c>
      <c r="D105" s="14" t="s">
        <v>144</v>
      </c>
      <c r="E105" s="14" t="s">
        <v>18</v>
      </c>
      <c r="F105" s="14" t="s">
        <v>90</v>
      </c>
      <c r="G105" s="14" t="s">
        <v>15</v>
      </c>
      <c r="H105" s="14" t="s">
        <v>67</v>
      </c>
      <c r="I105" s="14" t="s">
        <v>145</v>
      </c>
      <c r="K105" s="14" t="s">
        <v>145</v>
      </c>
      <c r="L105" s="14">
        <v>0.2</v>
      </c>
      <c r="N105" s="14">
        <v>2.2999999999999998</v>
      </c>
      <c r="O105" s="14" t="s">
        <v>124</v>
      </c>
      <c r="P105" s="14">
        <v>45842</v>
      </c>
      <c r="Q105" s="14" t="s">
        <v>125</v>
      </c>
      <c r="R105" s="14" t="s">
        <v>124</v>
      </c>
    </row>
    <row r="106" spans="1:18" x14ac:dyDescent="0.3">
      <c r="A106" s="2">
        <v>45842</v>
      </c>
      <c r="B106" s="14" t="s">
        <v>54</v>
      </c>
      <c r="C106" s="14" t="s">
        <v>16</v>
      </c>
      <c r="D106" s="14" t="s">
        <v>144</v>
      </c>
      <c r="E106" s="14" t="s">
        <v>18</v>
      </c>
      <c r="F106" s="14" t="s">
        <v>90</v>
      </c>
      <c r="G106" s="14" t="s">
        <v>15</v>
      </c>
      <c r="H106" s="14" t="s">
        <v>67</v>
      </c>
      <c r="I106" s="14" t="s">
        <v>145</v>
      </c>
      <c r="K106" s="14" t="s">
        <v>145</v>
      </c>
      <c r="L106" s="14">
        <v>0.2</v>
      </c>
      <c r="N106" s="14">
        <v>2.2999999999999998</v>
      </c>
      <c r="O106" s="14" t="s">
        <v>124</v>
      </c>
      <c r="P106" s="14">
        <v>45842</v>
      </c>
      <c r="Q106" s="14" t="s">
        <v>125</v>
      </c>
      <c r="R106" s="14" t="s">
        <v>124</v>
      </c>
    </row>
    <row r="107" spans="1:18" x14ac:dyDescent="0.3">
      <c r="A107" s="2">
        <v>45840</v>
      </c>
      <c r="B107" s="14" t="s">
        <v>54</v>
      </c>
      <c r="C107" s="14" t="s">
        <v>16</v>
      </c>
      <c r="D107" s="14" t="s">
        <v>146</v>
      </c>
      <c r="E107" s="14" t="s">
        <v>21</v>
      </c>
      <c r="F107" s="14" t="s">
        <v>90</v>
      </c>
      <c r="G107" s="14" t="s">
        <v>15</v>
      </c>
      <c r="H107" s="14" t="s">
        <v>67</v>
      </c>
      <c r="I107" s="14" t="s">
        <v>147</v>
      </c>
      <c r="K107" s="14" t="s">
        <v>147</v>
      </c>
      <c r="L107" s="14">
        <v>0.2</v>
      </c>
      <c r="N107" s="14">
        <v>2.1</v>
      </c>
      <c r="O107" s="14" t="s">
        <v>69</v>
      </c>
      <c r="R107" s="14" t="s">
        <v>69</v>
      </c>
    </row>
    <row r="108" spans="1:18" x14ac:dyDescent="0.3">
      <c r="A108" s="2">
        <v>45839</v>
      </c>
      <c r="B108" s="14" t="s">
        <v>54</v>
      </c>
      <c r="C108" s="14" t="s">
        <v>16</v>
      </c>
      <c r="D108" s="14" t="s">
        <v>146</v>
      </c>
      <c r="E108" s="14" t="s">
        <v>21</v>
      </c>
      <c r="F108" s="14" t="s">
        <v>90</v>
      </c>
      <c r="G108" s="14" t="s">
        <v>15</v>
      </c>
      <c r="H108" s="14" t="s">
        <v>67</v>
      </c>
      <c r="I108" s="14" t="s">
        <v>147</v>
      </c>
      <c r="K108" s="14" t="s">
        <v>147</v>
      </c>
      <c r="L108" s="14">
        <v>0.4</v>
      </c>
      <c r="N108" s="14">
        <v>2.1</v>
      </c>
      <c r="O108" s="14" t="s">
        <v>69</v>
      </c>
      <c r="R108" s="14" t="s">
        <v>69</v>
      </c>
    </row>
    <row r="109" spans="1:18" x14ac:dyDescent="0.3">
      <c r="A109" s="2">
        <v>45846</v>
      </c>
      <c r="B109" s="14" t="s">
        <v>54</v>
      </c>
      <c r="C109" s="14" t="s">
        <v>16</v>
      </c>
      <c r="D109" s="14" t="s">
        <v>146</v>
      </c>
      <c r="E109" s="14" t="s">
        <v>21</v>
      </c>
      <c r="F109" s="14" t="s">
        <v>90</v>
      </c>
      <c r="G109" s="14" t="s">
        <v>15</v>
      </c>
      <c r="H109" s="14" t="s">
        <v>67</v>
      </c>
      <c r="I109" s="14" t="s">
        <v>147</v>
      </c>
      <c r="K109" s="14" t="s">
        <v>147</v>
      </c>
      <c r="L109" s="14">
        <v>1.3</v>
      </c>
      <c r="N109" s="14">
        <v>2.1</v>
      </c>
      <c r="O109" s="14" t="s">
        <v>69</v>
      </c>
      <c r="R109" s="14" t="s">
        <v>69</v>
      </c>
    </row>
    <row r="110" spans="1:18" x14ac:dyDescent="0.3">
      <c r="A110" s="2">
        <v>45846</v>
      </c>
      <c r="B110" s="14" t="s">
        <v>54</v>
      </c>
      <c r="C110" s="14" t="s">
        <v>16</v>
      </c>
      <c r="D110" s="14" t="s">
        <v>146</v>
      </c>
      <c r="E110" s="14" t="s">
        <v>21</v>
      </c>
      <c r="F110" s="14" t="s">
        <v>90</v>
      </c>
      <c r="G110" s="14" t="s">
        <v>15</v>
      </c>
      <c r="H110" s="14" t="s">
        <v>67</v>
      </c>
      <c r="I110" s="14" t="s">
        <v>147</v>
      </c>
      <c r="K110" s="14" t="s">
        <v>147</v>
      </c>
      <c r="L110" s="14">
        <v>0.2</v>
      </c>
      <c r="N110" s="14">
        <v>2.1</v>
      </c>
      <c r="O110" s="14" t="s">
        <v>69</v>
      </c>
      <c r="R110" s="14" t="s">
        <v>69</v>
      </c>
    </row>
    <row r="111" spans="1:18" x14ac:dyDescent="0.3">
      <c r="A111" s="2">
        <v>45842</v>
      </c>
      <c r="B111" s="14" t="s">
        <v>54</v>
      </c>
      <c r="C111" s="14" t="s">
        <v>16</v>
      </c>
      <c r="D111" s="14" t="s">
        <v>148</v>
      </c>
      <c r="E111" s="14" t="s">
        <v>18</v>
      </c>
      <c r="F111" s="14" t="s">
        <v>90</v>
      </c>
      <c r="G111" s="14" t="s">
        <v>15</v>
      </c>
      <c r="H111" s="14" t="s">
        <v>67</v>
      </c>
      <c r="K111" s="14" t="s">
        <v>149</v>
      </c>
      <c r="L111" s="14">
        <v>0.3</v>
      </c>
      <c r="N111" s="14">
        <v>1</v>
      </c>
      <c r="O111" s="14" t="s">
        <v>69</v>
      </c>
      <c r="R111" s="14" t="s">
        <v>69</v>
      </c>
    </row>
    <row r="112" spans="1:18" x14ac:dyDescent="0.3">
      <c r="A112" s="2">
        <v>45839</v>
      </c>
      <c r="B112" s="14" t="s">
        <v>54</v>
      </c>
      <c r="C112" s="14" t="s">
        <v>16</v>
      </c>
      <c r="D112" s="14" t="s">
        <v>148</v>
      </c>
      <c r="E112" s="14" t="s">
        <v>18</v>
      </c>
      <c r="F112" s="14" t="s">
        <v>90</v>
      </c>
      <c r="G112" s="14" t="s">
        <v>15</v>
      </c>
      <c r="H112" s="14" t="s">
        <v>67</v>
      </c>
      <c r="K112" s="14" t="s">
        <v>149</v>
      </c>
      <c r="L112" s="14">
        <v>0.2</v>
      </c>
      <c r="N112" s="14">
        <v>1</v>
      </c>
      <c r="O112" s="14" t="s">
        <v>69</v>
      </c>
      <c r="R112" s="14" t="s">
        <v>69</v>
      </c>
    </row>
    <row r="113" spans="1:18" x14ac:dyDescent="0.3">
      <c r="A113" s="2">
        <v>45842</v>
      </c>
      <c r="B113" s="14" t="s">
        <v>54</v>
      </c>
      <c r="C113" s="14" t="s">
        <v>16</v>
      </c>
      <c r="D113" s="14" t="s">
        <v>150</v>
      </c>
      <c r="E113" s="14" t="s">
        <v>18</v>
      </c>
      <c r="F113" s="14" t="s">
        <v>90</v>
      </c>
      <c r="G113" s="14" t="s">
        <v>15</v>
      </c>
      <c r="H113" s="14" t="s">
        <v>67</v>
      </c>
      <c r="I113" s="14" t="s">
        <v>151</v>
      </c>
      <c r="K113" s="14" t="s">
        <v>151</v>
      </c>
      <c r="L113" s="14">
        <v>0.2</v>
      </c>
      <c r="N113" s="14">
        <v>1</v>
      </c>
      <c r="O113" s="14" t="s">
        <v>69</v>
      </c>
      <c r="R113" s="14" t="s">
        <v>69</v>
      </c>
    </row>
    <row r="114" spans="1:18" x14ac:dyDescent="0.3">
      <c r="A114" s="2">
        <v>45839</v>
      </c>
      <c r="B114" s="14" t="s">
        <v>54</v>
      </c>
      <c r="C114" s="14" t="s">
        <v>16</v>
      </c>
      <c r="D114" s="14" t="s">
        <v>150</v>
      </c>
      <c r="E114" s="14" t="s">
        <v>18</v>
      </c>
      <c r="F114" s="14" t="s">
        <v>90</v>
      </c>
      <c r="G114" s="14" t="s">
        <v>15</v>
      </c>
      <c r="H114" s="14" t="s">
        <v>67</v>
      </c>
      <c r="I114" s="14" t="s">
        <v>151</v>
      </c>
      <c r="K114" s="14" t="s">
        <v>151</v>
      </c>
      <c r="L114" s="14">
        <v>0.6</v>
      </c>
      <c r="N114" s="14">
        <v>1</v>
      </c>
      <c r="O114" s="14" t="s">
        <v>69</v>
      </c>
      <c r="R114" s="14" t="s">
        <v>69</v>
      </c>
    </row>
    <row r="115" spans="1:18" x14ac:dyDescent="0.3">
      <c r="A115" s="2">
        <v>45839</v>
      </c>
      <c r="B115" s="14" t="s">
        <v>54</v>
      </c>
      <c r="C115" s="14" t="s">
        <v>16</v>
      </c>
      <c r="D115" s="14" t="s">
        <v>150</v>
      </c>
      <c r="E115" s="14" t="s">
        <v>18</v>
      </c>
      <c r="F115" s="14" t="s">
        <v>90</v>
      </c>
      <c r="G115" s="14" t="s">
        <v>15</v>
      </c>
      <c r="H115" s="14" t="s">
        <v>67</v>
      </c>
      <c r="I115" s="14" t="s">
        <v>151</v>
      </c>
      <c r="K115" s="14" t="s">
        <v>151</v>
      </c>
      <c r="L115" s="14">
        <v>0.2</v>
      </c>
      <c r="N115" s="14">
        <v>1</v>
      </c>
      <c r="O115" s="14" t="s">
        <v>69</v>
      </c>
      <c r="R115" s="14" t="s">
        <v>69</v>
      </c>
    </row>
    <row r="116" spans="1:18" x14ac:dyDescent="0.3">
      <c r="A116" s="2">
        <v>45840</v>
      </c>
      <c r="B116" s="14" t="s">
        <v>54</v>
      </c>
      <c r="C116" s="14" t="s">
        <v>16</v>
      </c>
      <c r="D116" s="14" t="s">
        <v>152</v>
      </c>
      <c r="E116" s="14" t="s">
        <v>18</v>
      </c>
      <c r="F116" s="14" t="s">
        <v>90</v>
      </c>
      <c r="G116" s="14" t="s">
        <v>15</v>
      </c>
      <c r="H116" s="14" t="s">
        <v>67</v>
      </c>
      <c r="I116" s="14" t="s">
        <v>153</v>
      </c>
      <c r="K116" s="14" t="s">
        <v>153</v>
      </c>
      <c r="L116" s="14">
        <v>0.3</v>
      </c>
      <c r="N116" s="14">
        <v>0.8</v>
      </c>
      <c r="O116" s="14" t="s">
        <v>69</v>
      </c>
      <c r="R116" s="14" t="s">
        <v>69</v>
      </c>
    </row>
    <row r="117" spans="1:18" x14ac:dyDescent="0.3">
      <c r="A117" s="2">
        <v>45839</v>
      </c>
      <c r="B117" s="14" t="s">
        <v>54</v>
      </c>
      <c r="C117" s="14" t="s">
        <v>16</v>
      </c>
      <c r="D117" s="14" t="s">
        <v>152</v>
      </c>
      <c r="E117" s="14" t="s">
        <v>18</v>
      </c>
      <c r="F117" s="14" t="s">
        <v>90</v>
      </c>
      <c r="G117" s="14" t="s">
        <v>15</v>
      </c>
      <c r="H117" s="14" t="s">
        <v>67</v>
      </c>
      <c r="I117" s="14" t="s">
        <v>153</v>
      </c>
      <c r="K117" s="14" t="s">
        <v>153</v>
      </c>
      <c r="L117" s="14">
        <v>0.1</v>
      </c>
      <c r="N117" s="14">
        <v>0.8</v>
      </c>
      <c r="O117" s="14" t="s">
        <v>69</v>
      </c>
      <c r="R117" s="14" t="s">
        <v>69</v>
      </c>
    </row>
    <row r="118" spans="1:18" x14ac:dyDescent="0.3">
      <c r="A118" s="2">
        <v>45842</v>
      </c>
      <c r="B118" s="14" t="s">
        <v>54</v>
      </c>
      <c r="C118" s="14" t="s">
        <v>16</v>
      </c>
      <c r="D118" s="14" t="s">
        <v>154</v>
      </c>
      <c r="E118" s="14" t="s">
        <v>22</v>
      </c>
      <c r="F118" s="14" t="s">
        <v>90</v>
      </c>
      <c r="G118" s="14" t="s">
        <v>15</v>
      </c>
      <c r="H118" s="14" t="s">
        <v>67</v>
      </c>
      <c r="I118" s="14" t="s">
        <v>155</v>
      </c>
      <c r="K118" s="14" t="s">
        <v>155</v>
      </c>
      <c r="L118" s="14">
        <v>0.2</v>
      </c>
      <c r="N118" s="14">
        <v>0.6</v>
      </c>
      <c r="O118" s="14" t="s">
        <v>69</v>
      </c>
      <c r="R118" s="14" t="s">
        <v>69</v>
      </c>
    </row>
    <row r="119" spans="1:18" x14ac:dyDescent="0.3">
      <c r="A119" s="2">
        <v>45842</v>
      </c>
      <c r="B119" s="14" t="s">
        <v>54</v>
      </c>
      <c r="C119" s="14" t="s">
        <v>16</v>
      </c>
      <c r="D119" s="14" t="s">
        <v>154</v>
      </c>
      <c r="E119" s="14" t="s">
        <v>22</v>
      </c>
      <c r="F119" s="14" t="s">
        <v>90</v>
      </c>
      <c r="G119" s="14" t="s">
        <v>15</v>
      </c>
      <c r="H119" s="14" t="s">
        <v>67</v>
      </c>
      <c r="I119" s="14" t="s">
        <v>155</v>
      </c>
      <c r="K119" s="14" t="s">
        <v>155</v>
      </c>
      <c r="L119" s="14">
        <v>0.3</v>
      </c>
      <c r="N119" s="14">
        <v>0.6</v>
      </c>
      <c r="O119" s="14" t="s">
        <v>69</v>
      </c>
      <c r="R119" s="14" t="s">
        <v>69</v>
      </c>
    </row>
    <row r="120" spans="1:18" x14ac:dyDescent="0.3">
      <c r="A120" s="2">
        <v>45842</v>
      </c>
      <c r="B120" s="14" t="s">
        <v>54</v>
      </c>
      <c r="C120" s="14" t="s">
        <v>16</v>
      </c>
      <c r="D120" s="14" t="s">
        <v>154</v>
      </c>
      <c r="E120" s="14" t="s">
        <v>22</v>
      </c>
      <c r="F120" s="14" t="s">
        <v>90</v>
      </c>
      <c r="G120" s="14" t="s">
        <v>15</v>
      </c>
      <c r="H120" s="14" t="s">
        <v>67</v>
      </c>
      <c r="I120" s="14" t="s">
        <v>155</v>
      </c>
      <c r="K120" s="14" t="s">
        <v>155</v>
      </c>
      <c r="L120" s="14">
        <v>0.1</v>
      </c>
      <c r="N120" s="14">
        <v>0.6</v>
      </c>
      <c r="O120" s="14" t="s">
        <v>69</v>
      </c>
      <c r="R120" s="14" t="s">
        <v>69</v>
      </c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FB632-C700-4474-8964-35E7D70798EC}">
  <dimension ref="A1:AA27"/>
  <sheetViews>
    <sheetView tabSelected="1" topLeftCell="U5" workbookViewId="0">
      <selection activeCell="AA16" sqref="AA16"/>
    </sheetView>
  </sheetViews>
  <sheetFormatPr defaultColWidth="9.109375" defaultRowHeight="14.4" x14ac:dyDescent="0.3"/>
  <cols>
    <col min="1" max="1" width="10.5546875" style="2" customWidth="1"/>
    <col min="2" max="20" width="9.109375" style="14"/>
    <col min="21" max="21" width="59.109375" style="14" bestFit="1" customWidth="1"/>
    <col min="22" max="26" width="12.44140625" style="14" customWidth="1"/>
    <col min="27" max="16384" width="9.109375" style="14"/>
  </cols>
  <sheetData>
    <row r="1" spans="1:27" ht="25.8" x14ac:dyDescent="0.5">
      <c r="A1" s="75" t="s">
        <v>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27"/>
      <c r="Q1" s="27"/>
      <c r="R1" s="27"/>
      <c r="S1" s="27"/>
    </row>
    <row r="2" spans="1:27" ht="15" thickBot="1" x14ac:dyDescent="0.35">
      <c r="V2" s="76" t="s">
        <v>28</v>
      </c>
      <c r="W2" s="76"/>
      <c r="X2" s="76"/>
      <c r="Y2" s="76"/>
      <c r="Z2" s="77"/>
    </row>
    <row r="3" spans="1:27" ht="60.75" customHeight="1" thickBot="1" x14ac:dyDescent="0.35">
      <c r="A3" s="67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6</v>
      </c>
      <c r="G3" s="46" t="s">
        <v>7</v>
      </c>
      <c r="H3" s="46" t="s">
        <v>8</v>
      </c>
      <c r="I3" s="46" t="s">
        <v>39</v>
      </c>
      <c r="J3" s="46" t="s">
        <v>40</v>
      </c>
      <c r="K3" s="46" t="s">
        <v>52</v>
      </c>
      <c r="L3" s="46" t="s">
        <v>9</v>
      </c>
      <c r="M3" s="46" t="s">
        <v>10</v>
      </c>
      <c r="N3" s="46" t="s">
        <v>11</v>
      </c>
      <c r="O3" s="46" t="s">
        <v>12</v>
      </c>
      <c r="P3" s="47" t="s">
        <v>13</v>
      </c>
      <c r="Q3" s="47" t="s">
        <v>14</v>
      </c>
      <c r="R3" s="47" t="s">
        <v>41</v>
      </c>
      <c r="S3" s="47"/>
      <c r="U3" s="30" t="s">
        <v>55</v>
      </c>
      <c r="V3" s="31" t="s">
        <v>15</v>
      </c>
      <c r="W3" s="31" t="s">
        <v>35</v>
      </c>
      <c r="X3" s="31" t="s">
        <v>24</v>
      </c>
      <c r="Y3" s="31" t="s">
        <v>25</v>
      </c>
      <c r="Z3" s="31" t="s">
        <v>44</v>
      </c>
    </row>
    <row r="4" spans="1:27" x14ac:dyDescent="0.3">
      <c r="A4" s="2">
        <v>45839</v>
      </c>
      <c r="B4" s="14" t="s">
        <v>58</v>
      </c>
      <c r="C4" s="14" t="s">
        <v>16</v>
      </c>
      <c r="D4" s="14" t="s">
        <v>157</v>
      </c>
      <c r="E4" s="14" t="s">
        <v>18</v>
      </c>
      <c r="F4" s="14" t="s">
        <v>158</v>
      </c>
      <c r="G4" s="14" t="s">
        <v>15</v>
      </c>
      <c r="H4" s="14" t="s">
        <v>67</v>
      </c>
      <c r="I4" s="14" t="s">
        <v>159</v>
      </c>
      <c r="K4" s="14" t="s">
        <v>159</v>
      </c>
      <c r="L4" s="14">
        <v>0.3</v>
      </c>
      <c r="N4" s="14">
        <v>40.200000000000003</v>
      </c>
      <c r="O4" s="14" t="s">
        <v>69</v>
      </c>
      <c r="R4" s="14" t="s">
        <v>69</v>
      </c>
      <c r="U4" s="48" t="s">
        <v>27</v>
      </c>
      <c r="V4" s="5">
        <f>SUMIFS($L$4:$L$27,$E$4:$E$27,$U4,$G$4:$G$27,V$3)</f>
        <v>0</v>
      </c>
      <c r="W4" s="6">
        <f t="shared" ref="W4:Z4" si="0">SUMIFS($L$4:$L$27,$E$4:$E$27,$U4,$G$4:$G$27,W$3)</f>
        <v>0</v>
      </c>
      <c r="X4" s="6">
        <f t="shared" si="0"/>
        <v>0</v>
      </c>
      <c r="Y4" s="6">
        <f t="shared" si="0"/>
        <v>0</v>
      </c>
      <c r="Z4" s="11">
        <f t="shared" si="0"/>
        <v>0</v>
      </c>
      <c r="AA4" s="14">
        <f>SUM(V4:Z4)</f>
        <v>0</v>
      </c>
    </row>
    <row r="5" spans="1:27" x14ac:dyDescent="0.3">
      <c r="A5" s="2">
        <v>45847</v>
      </c>
      <c r="B5" s="14" t="s">
        <v>58</v>
      </c>
      <c r="C5" s="14" t="s">
        <v>16</v>
      </c>
      <c r="D5" s="14" t="s">
        <v>160</v>
      </c>
      <c r="E5" s="14" t="s">
        <v>89</v>
      </c>
      <c r="F5" s="14" t="s">
        <v>158</v>
      </c>
      <c r="G5" s="14" t="s">
        <v>15</v>
      </c>
      <c r="H5" s="14" t="s">
        <v>67</v>
      </c>
      <c r="I5" s="14" t="s">
        <v>161</v>
      </c>
      <c r="K5" s="14" t="s">
        <v>161</v>
      </c>
      <c r="L5" s="14">
        <v>0.5</v>
      </c>
      <c r="N5" s="14">
        <v>26.8</v>
      </c>
      <c r="O5" s="14" t="s">
        <v>69</v>
      </c>
      <c r="R5" s="14" t="s">
        <v>69</v>
      </c>
      <c r="U5" s="49" t="s">
        <v>17</v>
      </c>
      <c r="V5" s="7">
        <f t="shared" ref="V5:Z13" si="1">SUMIFS($L$4:$L$27,$E$4:$E$27,$U5,$G$4:$G$27,V$3)</f>
        <v>0</v>
      </c>
      <c r="W5" s="8">
        <f t="shared" si="1"/>
        <v>0</v>
      </c>
      <c r="X5" s="8">
        <f t="shared" si="1"/>
        <v>0</v>
      </c>
      <c r="Y5" s="8">
        <f t="shared" si="1"/>
        <v>0</v>
      </c>
      <c r="Z5" s="12">
        <f t="shared" si="1"/>
        <v>0</v>
      </c>
      <c r="AA5" s="14">
        <f t="shared" ref="AA5:AA13" si="2">SUM(V5:Z5)</f>
        <v>0</v>
      </c>
    </row>
    <row r="6" spans="1:27" x14ac:dyDescent="0.3">
      <c r="A6" s="2">
        <v>45846</v>
      </c>
      <c r="B6" s="14" t="s">
        <v>58</v>
      </c>
      <c r="C6" s="14" t="s">
        <v>16</v>
      </c>
      <c r="D6" s="14" t="s">
        <v>160</v>
      </c>
      <c r="E6" s="14" t="s">
        <v>89</v>
      </c>
      <c r="F6" s="14" t="s">
        <v>158</v>
      </c>
      <c r="G6" s="14" t="s">
        <v>15</v>
      </c>
      <c r="H6" s="14" t="s">
        <v>67</v>
      </c>
      <c r="I6" s="14" t="s">
        <v>161</v>
      </c>
      <c r="K6" s="14" t="s">
        <v>161</v>
      </c>
      <c r="L6" s="14">
        <v>0.3</v>
      </c>
      <c r="N6" s="14">
        <v>26.8</v>
      </c>
      <c r="O6" s="14" t="s">
        <v>69</v>
      </c>
      <c r="R6" s="14" t="s">
        <v>69</v>
      </c>
      <c r="U6" s="49" t="s">
        <v>18</v>
      </c>
      <c r="V6" s="7">
        <f t="shared" si="1"/>
        <v>6.1999999999999993</v>
      </c>
      <c r="W6" s="8">
        <f t="shared" si="1"/>
        <v>0</v>
      </c>
      <c r="X6" s="8">
        <f t="shared" si="1"/>
        <v>0</v>
      </c>
      <c r="Y6" s="8">
        <f t="shared" si="1"/>
        <v>0</v>
      </c>
      <c r="Z6" s="12">
        <f t="shared" si="1"/>
        <v>0</v>
      </c>
      <c r="AA6" s="14">
        <f t="shared" si="2"/>
        <v>6.1999999999999993</v>
      </c>
    </row>
    <row r="7" spans="1:27" x14ac:dyDescent="0.3">
      <c r="A7" s="2">
        <v>45847</v>
      </c>
      <c r="B7" s="14" t="s">
        <v>58</v>
      </c>
      <c r="C7" s="14" t="s">
        <v>16</v>
      </c>
      <c r="D7" s="14" t="s">
        <v>160</v>
      </c>
      <c r="E7" s="14" t="s">
        <v>89</v>
      </c>
      <c r="F7" s="14" t="s">
        <v>158</v>
      </c>
      <c r="G7" s="14" t="s">
        <v>15</v>
      </c>
      <c r="H7" s="14" t="s">
        <v>67</v>
      </c>
      <c r="I7" s="14" t="s">
        <v>161</v>
      </c>
      <c r="K7" s="14" t="s">
        <v>161</v>
      </c>
      <c r="L7" s="14">
        <v>1.2</v>
      </c>
      <c r="N7" s="14">
        <v>26.8</v>
      </c>
      <c r="O7" s="14" t="s">
        <v>69</v>
      </c>
      <c r="R7" s="14" t="s">
        <v>69</v>
      </c>
      <c r="U7" s="49" t="s">
        <v>21</v>
      </c>
      <c r="V7" s="7">
        <f t="shared" si="1"/>
        <v>3</v>
      </c>
      <c r="W7" s="8">
        <f t="shared" si="1"/>
        <v>0</v>
      </c>
      <c r="X7" s="8">
        <f t="shared" si="1"/>
        <v>0</v>
      </c>
      <c r="Y7" s="8">
        <f t="shared" si="1"/>
        <v>0</v>
      </c>
      <c r="Z7" s="12">
        <f t="shared" si="1"/>
        <v>0</v>
      </c>
      <c r="AA7" s="14">
        <f t="shared" si="2"/>
        <v>3</v>
      </c>
    </row>
    <row r="8" spans="1:27" x14ac:dyDescent="0.3">
      <c r="A8" s="2">
        <v>45847</v>
      </c>
      <c r="B8" s="14" t="s">
        <v>58</v>
      </c>
      <c r="C8" s="14" t="s">
        <v>16</v>
      </c>
      <c r="D8" s="14" t="s">
        <v>160</v>
      </c>
      <c r="E8" s="14" t="s">
        <v>89</v>
      </c>
      <c r="F8" s="14" t="s">
        <v>158</v>
      </c>
      <c r="G8" s="14" t="s">
        <v>15</v>
      </c>
      <c r="H8" s="14" t="s">
        <v>67</v>
      </c>
      <c r="I8" s="14" t="s">
        <v>161</v>
      </c>
      <c r="K8" s="14" t="s">
        <v>161</v>
      </c>
      <c r="L8" s="14">
        <v>1.2</v>
      </c>
      <c r="N8" s="14">
        <v>26.8</v>
      </c>
      <c r="O8" s="14" t="s">
        <v>69</v>
      </c>
      <c r="R8" s="14" t="s">
        <v>69</v>
      </c>
      <c r="U8" s="49" t="s">
        <v>22</v>
      </c>
      <c r="V8" s="7">
        <f t="shared" si="1"/>
        <v>0</v>
      </c>
      <c r="W8" s="8">
        <f t="shared" si="1"/>
        <v>0</v>
      </c>
      <c r="X8" s="8">
        <f t="shared" si="1"/>
        <v>0</v>
      </c>
      <c r="Y8" s="8">
        <f t="shared" si="1"/>
        <v>0</v>
      </c>
      <c r="Z8" s="12">
        <f t="shared" si="1"/>
        <v>0</v>
      </c>
      <c r="AA8" s="14">
        <f t="shared" si="2"/>
        <v>0</v>
      </c>
    </row>
    <row r="9" spans="1:27" x14ac:dyDescent="0.3">
      <c r="A9" s="2">
        <v>45847</v>
      </c>
      <c r="B9" s="14" t="s">
        <v>58</v>
      </c>
      <c r="C9" s="14" t="s">
        <v>16</v>
      </c>
      <c r="D9" s="14" t="s">
        <v>160</v>
      </c>
      <c r="E9" s="14" t="s">
        <v>89</v>
      </c>
      <c r="F9" s="14" t="s">
        <v>158</v>
      </c>
      <c r="G9" s="14" t="s">
        <v>15</v>
      </c>
      <c r="H9" s="14" t="s">
        <v>67</v>
      </c>
      <c r="I9" s="14" t="s">
        <v>161</v>
      </c>
      <c r="K9" s="14" t="s">
        <v>161</v>
      </c>
      <c r="L9" s="14">
        <v>1.6</v>
      </c>
      <c r="N9" s="14">
        <v>26.8</v>
      </c>
      <c r="O9" s="14" t="s">
        <v>69</v>
      </c>
      <c r="R9" s="14" t="s">
        <v>69</v>
      </c>
      <c r="U9" s="49" t="s">
        <v>20</v>
      </c>
      <c r="V9" s="7">
        <f t="shared" si="1"/>
        <v>0</v>
      </c>
      <c r="W9" s="8">
        <f t="shared" si="1"/>
        <v>0</v>
      </c>
      <c r="X9" s="8">
        <f t="shared" si="1"/>
        <v>0</v>
      </c>
      <c r="Y9" s="8">
        <f t="shared" si="1"/>
        <v>0</v>
      </c>
      <c r="Z9" s="12">
        <f t="shared" si="1"/>
        <v>0</v>
      </c>
      <c r="AA9" s="14">
        <f t="shared" si="2"/>
        <v>0</v>
      </c>
    </row>
    <row r="10" spans="1:27" x14ac:dyDescent="0.3">
      <c r="A10" s="2">
        <v>45840</v>
      </c>
      <c r="B10" s="14" t="s">
        <v>58</v>
      </c>
      <c r="C10" s="14" t="s">
        <v>16</v>
      </c>
      <c r="D10" s="14" t="s">
        <v>162</v>
      </c>
      <c r="E10" s="14" t="s">
        <v>18</v>
      </c>
      <c r="F10" s="14" t="s">
        <v>158</v>
      </c>
      <c r="G10" s="14" t="s">
        <v>15</v>
      </c>
      <c r="H10" s="14" t="s">
        <v>67</v>
      </c>
      <c r="I10" s="14" t="s">
        <v>163</v>
      </c>
      <c r="K10" s="14" t="s">
        <v>163</v>
      </c>
      <c r="L10" s="14">
        <v>0.3</v>
      </c>
      <c r="N10" s="14">
        <v>26</v>
      </c>
      <c r="O10" s="14" t="s">
        <v>69</v>
      </c>
      <c r="R10" s="14" t="s">
        <v>69</v>
      </c>
      <c r="U10" s="49" t="s">
        <v>23</v>
      </c>
      <c r="V10" s="7">
        <f t="shared" si="1"/>
        <v>0</v>
      </c>
      <c r="W10" s="8">
        <f t="shared" si="1"/>
        <v>0</v>
      </c>
      <c r="X10" s="8">
        <f t="shared" si="1"/>
        <v>0</v>
      </c>
      <c r="Y10" s="8">
        <f t="shared" si="1"/>
        <v>0</v>
      </c>
      <c r="Z10" s="12">
        <f t="shared" si="1"/>
        <v>0</v>
      </c>
      <c r="AA10" s="14">
        <f t="shared" si="2"/>
        <v>0</v>
      </c>
    </row>
    <row r="11" spans="1:27" x14ac:dyDescent="0.3">
      <c r="A11" s="2">
        <v>45841</v>
      </c>
      <c r="B11" s="14" t="s">
        <v>164</v>
      </c>
      <c r="C11" s="14" t="s">
        <v>16</v>
      </c>
      <c r="D11" s="14" t="s">
        <v>165</v>
      </c>
      <c r="E11" s="14" t="s">
        <v>18</v>
      </c>
      <c r="F11" s="14" t="s">
        <v>166</v>
      </c>
      <c r="G11" s="14" t="s">
        <v>15</v>
      </c>
      <c r="H11" s="14" t="s">
        <v>67</v>
      </c>
      <c r="I11" s="14" t="s">
        <v>167</v>
      </c>
      <c r="K11" s="14" t="s">
        <v>167</v>
      </c>
      <c r="L11" s="14">
        <v>0.4</v>
      </c>
      <c r="N11" s="14">
        <v>21.8</v>
      </c>
      <c r="O11" s="14" t="s">
        <v>69</v>
      </c>
      <c r="R11" s="14" t="s">
        <v>69</v>
      </c>
      <c r="U11" s="49" t="s">
        <v>26</v>
      </c>
      <c r="V11" s="7">
        <f t="shared" si="1"/>
        <v>0</v>
      </c>
      <c r="W11" s="8">
        <f t="shared" si="1"/>
        <v>0</v>
      </c>
      <c r="X11" s="8">
        <f t="shared" si="1"/>
        <v>0</v>
      </c>
      <c r="Y11" s="8">
        <f t="shared" si="1"/>
        <v>0</v>
      </c>
      <c r="Z11" s="12">
        <f t="shared" si="1"/>
        <v>0</v>
      </c>
      <c r="AA11" s="14">
        <f t="shared" si="2"/>
        <v>0</v>
      </c>
    </row>
    <row r="12" spans="1:27" x14ac:dyDescent="0.3">
      <c r="A12" s="2">
        <v>45839</v>
      </c>
      <c r="B12" s="14" t="s">
        <v>164</v>
      </c>
      <c r="C12" s="14" t="s">
        <v>16</v>
      </c>
      <c r="D12" s="14" t="s">
        <v>165</v>
      </c>
      <c r="E12" s="14" t="s">
        <v>18</v>
      </c>
      <c r="F12" s="14" t="s">
        <v>166</v>
      </c>
      <c r="G12" s="14" t="s">
        <v>15</v>
      </c>
      <c r="H12" s="14" t="s">
        <v>67</v>
      </c>
      <c r="I12" s="14" t="s">
        <v>167</v>
      </c>
      <c r="K12" s="14" t="s">
        <v>167</v>
      </c>
      <c r="L12" s="14">
        <v>0.4</v>
      </c>
      <c r="N12" s="14">
        <v>21.8</v>
      </c>
      <c r="O12" s="14" t="s">
        <v>69</v>
      </c>
      <c r="R12" s="14" t="s">
        <v>69</v>
      </c>
      <c r="U12" s="49" t="s">
        <v>89</v>
      </c>
      <c r="V12" s="7">
        <f t="shared" si="1"/>
        <v>5.3000000000000007</v>
      </c>
      <c r="W12" s="8">
        <f t="shared" si="1"/>
        <v>0</v>
      </c>
      <c r="X12" s="8">
        <f t="shared" si="1"/>
        <v>0</v>
      </c>
      <c r="Y12" s="8">
        <f t="shared" si="1"/>
        <v>0</v>
      </c>
      <c r="Z12" s="12">
        <f t="shared" si="1"/>
        <v>0</v>
      </c>
      <c r="AA12" s="14">
        <f t="shared" si="2"/>
        <v>5.3000000000000007</v>
      </c>
    </row>
    <row r="13" spans="1:27" ht="15" thickBot="1" x14ac:dyDescent="0.35">
      <c r="A13" s="2">
        <v>45843</v>
      </c>
      <c r="B13" s="14" t="s">
        <v>164</v>
      </c>
      <c r="C13" s="14" t="s">
        <v>16</v>
      </c>
      <c r="D13" s="14" t="s">
        <v>165</v>
      </c>
      <c r="E13" s="14" t="s">
        <v>18</v>
      </c>
      <c r="F13" s="14" t="s">
        <v>166</v>
      </c>
      <c r="G13" s="14" t="s">
        <v>15</v>
      </c>
      <c r="H13" s="14" t="s">
        <v>67</v>
      </c>
      <c r="I13" s="14" t="s">
        <v>167</v>
      </c>
      <c r="K13" s="14" t="s">
        <v>167</v>
      </c>
      <c r="L13" s="14">
        <v>1</v>
      </c>
      <c r="N13" s="14">
        <v>21.8</v>
      </c>
      <c r="O13" s="14" t="s">
        <v>69</v>
      </c>
      <c r="R13" s="14" t="s">
        <v>69</v>
      </c>
      <c r="U13" s="34" t="s">
        <v>51</v>
      </c>
      <c r="V13" s="9">
        <f t="shared" si="1"/>
        <v>0</v>
      </c>
      <c r="W13" s="10">
        <f t="shared" si="1"/>
        <v>0</v>
      </c>
      <c r="X13" s="10">
        <f t="shared" si="1"/>
        <v>0</v>
      </c>
      <c r="Y13" s="10">
        <f t="shared" si="1"/>
        <v>0</v>
      </c>
      <c r="Z13" s="13">
        <f t="shared" si="1"/>
        <v>0</v>
      </c>
      <c r="AA13" s="14">
        <f t="shared" si="2"/>
        <v>0</v>
      </c>
    </row>
    <row r="14" spans="1:27" x14ac:dyDescent="0.3">
      <c r="A14" s="2">
        <v>45848</v>
      </c>
      <c r="B14" s="14" t="s">
        <v>58</v>
      </c>
      <c r="C14" s="14" t="s">
        <v>16</v>
      </c>
      <c r="D14" s="14" t="s">
        <v>168</v>
      </c>
      <c r="E14" s="14" t="s">
        <v>18</v>
      </c>
      <c r="F14" s="14" t="s">
        <v>158</v>
      </c>
      <c r="G14" s="14" t="s">
        <v>15</v>
      </c>
      <c r="H14" s="14" t="s">
        <v>67</v>
      </c>
      <c r="I14" s="14" t="s">
        <v>169</v>
      </c>
      <c r="K14" s="14" t="s">
        <v>169</v>
      </c>
      <c r="L14" s="14">
        <v>0.2</v>
      </c>
      <c r="N14" s="14">
        <v>11.3</v>
      </c>
      <c r="O14" s="14" t="s">
        <v>69</v>
      </c>
      <c r="R14" s="14" t="s">
        <v>69</v>
      </c>
      <c r="U14" s="40" t="s">
        <v>30</v>
      </c>
      <c r="V14" s="14">
        <f>SUM(V4:V13)</f>
        <v>14.5</v>
      </c>
      <c r="W14" s="14">
        <f>SUM(W4:W13)</f>
        <v>0</v>
      </c>
      <c r="X14" s="14">
        <f>SUM(X4:X13)</f>
        <v>0</v>
      </c>
      <c r="Y14" s="14">
        <f>SUM(Y4:Y13)</f>
        <v>0</v>
      </c>
      <c r="Z14" s="14">
        <f>SUM(Z4:Z13)</f>
        <v>0</v>
      </c>
      <c r="AA14" s="14">
        <f>SUM(V4:Z13)</f>
        <v>14.5</v>
      </c>
    </row>
    <row r="15" spans="1:27" x14ac:dyDescent="0.3">
      <c r="A15" s="2">
        <v>45848</v>
      </c>
      <c r="B15" s="14" t="s">
        <v>58</v>
      </c>
      <c r="C15" s="14" t="s">
        <v>16</v>
      </c>
      <c r="D15" s="14" t="s">
        <v>170</v>
      </c>
      <c r="E15" s="14" t="s">
        <v>18</v>
      </c>
      <c r="F15" s="14" t="s">
        <v>158</v>
      </c>
      <c r="G15" s="14" t="s">
        <v>15</v>
      </c>
      <c r="H15" s="14" t="s">
        <v>67</v>
      </c>
      <c r="I15" s="14" t="s">
        <v>171</v>
      </c>
      <c r="K15" s="14" t="s">
        <v>171</v>
      </c>
      <c r="L15" s="14">
        <v>0.2</v>
      </c>
      <c r="N15" s="14">
        <v>10.4</v>
      </c>
      <c r="O15" s="14" t="s">
        <v>69</v>
      </c>
      <c r="R15" s="14" t="s">
        <v>69</v>
      </c>
    </row>
    <row r="16" spans="1:27" ht="15" thickBot="1" x14ac:dyDescent="0.35">
      <c r="A16" s="2">
        <v>45847</v>
      </c>
      <c r="B16" s="14" t="s">
        <v>164</v>
      </c>
      <c r="C16" s="14" t="s">
        <v>16</v>
      </c>
      <c r="D16" s="14" t="s">
        <v>172</v>
      </c>
      <c r="E16" s="14" t="s">
        <v>89</v>
      </c>
      <c r="F16" s="14" t="s">
        <v>173</v>
      </c>
      <c r="G16" s="14" t="s">
        <v>15</v>
      </c>
      <c r="H16" s="14" t="s">
        <v>67</v>
      </c>
      <c r="I16" s="14" t="s">
        <v>174</v>
      </c>
      <c r="K16" s="14" t="s">
        <v>174</v>
      </c>
      <c r="L16" s="14">
        <v>0.5</v>
      </c>
      <c r="N16" s="14">
        <v>9.6999999999999993</v>
      </c>
      <c r="O16" s="14" t="s">
        <v>69</v>
      </c>
      <c r="R16" s="14" t="s">
        <v>69</v>
      </c>
      <c r="V16" s="76" t="s">
        <v>31</v>
      </c>
      <c r="W16" s="76"/>
      <c r="X16" s="76"/>
      <c r="Y16" s="76"/>
      <c r="Z16" s="77"/>
    </row>
    <row r="17" spans="1:27" ht="29.4" thickBot="1" x14ac:dyDescent="0.35">
      <c r="A17" s="2">
        <v>45841</v>
      </c>
      <c r="B17" s="14" t="s">
        <v>58</v>
      </c>
      <c r="C17" s="14" t="s">
        <v>16</v>
      </c>
      <c r="D17" s="14" t="s">
        <v>175</v>
      </c>
      <c r="E17" s="14" t="s">
        <v>18</v>
      </c>
      <c r="F17" s="14" t="s">
        <v>158</v>
      </c>
      <c r="G17" s="14" t="s">
        <v>15</v>
      </c>
      <c r="H17" s="14" t="s">
        <v>67</v>
      </c>
      <c r="I17" s="14" t="s">
        <v>176</v>
      </c>
      <c r="K17" s="14" t="s">
        <v>176</v>
      </c>
      <c r="L17" s="14">
        <v>0.5</v>
      </c>
      <c r="N17" s="14">
        <v>5.8</v>
      </c>
      <c r="O17" s="14" t="s">
        <v>69</v>
      </c>
      <c r="R17" s="14" t="s">
        <v>69</v>
      </c>
      <c r="U17" s="30" t="str">
        <f>U3</f>
        <v>Nevada Conflict Attorney</v>
      </c>
      <c r="V17" s="31" t="str">
        <f>V3</f>
        <v>Attorney</v>
      </c>
      <c r="W17" s="31" t="str">
        <f>W3</f>
        <v>Travel (Attorney)</v>
      </c>
      <c r="X17" s="31" t="str">
        <f>X3</f>
        <v>Investigator</v>
      </c>
      <c r="Y17" s="31" t="str">
        <f>Y3</f>
        <v>Expert</v>
      </c>
      <c r="Z17" s="31" t="str">
        <f>Z3</f>
        <v>Staff</v>
      </c>
    </row>
    <row r="18" spans="1:27" x14ac:dyDescent="0.3">
      <c r="A18" s="2">
        <v>45840</v>
      </c>
      <c r="B18" s="14" t="s">
        <v>58</v>
      </c>
      <c r="C18" s="14" t="s">
        <v>16</v>
      </c>
      <c r="D18" s="14" t="s">
        <v>175</v>
      </c>
      <c r="E18" s="14" t="s">
        <v>18</v>
      </c>
      <c r="F18" s="14" t="s">
        <v>158</v>
      </c>
      <c r="G18" s="14" t="s">
        <v>15</v>
      </c>
      <c r="H18" s="14" t="s">
        <v>67</v>
      </c>
      <c r="I18" s="14" t="s">
        <v>176</v>
      </c>
      <c r="K18" s="14" t="s">
        <v>176</v>
      </c>
      <c r="L18" s="14">
        <v>0.4</v>
      </c>
      <c r="N18" s="14">
        <v>5.8</v>
      </c>
      <c r="O18" s="14" t="s">
        <v>69</v>
      </c>
      <c r="R18" s="14" t="s">
        <v>69</v>
      </c>
      <c r="U18" s="37" t="s">
        <v>19</v>
      </c>
      <c r="V18" s="15">
        <f>SUMIFS($L$4:$L$903,$E$4:$E$903,$U18,$G$4:$G$903,V$3)</f>
        <v>0</v>
      </c>
      <c r="W18" s="16">
        <f t="shared" ref="W18:Z18" si="3">SUMIFS($L$4:$L$903,$E$4:$E$903,$U18,$G$4:$G$903,W$3)</f>
        <v>0</v>
      </c>
      <c r="X18" s="16">
        <f t="shared" si="3"/>
        <v>0</v>
      </c>
      <c r="Y18" s="16">
        <f t="shared" si="3"/>
        <v>0</v>
      </c>
      <c r="Z18" s="17">
        <f t="shared" si="3"/>
        <v>0</v>
      </c>
      <c r="AA18" s="14">
        <f>SUM(V18:Z18)</f>
        <v>0</v>
      </c>
    </row>
    <row r="19" spans="1:27" ht="15" thickBot="1" x14ac:dyDescent="0.35">
      <c r="A19" s="2">
        <v>45840</v>
      </c>
      <c r="B19" s="14" t="s">
        <v>58</v>
      </c>
      <c r="C19" s="14" t="s">
        <v>16</v>
      </c>
      <c r="D19" s="14" t="s">
        <v>175</v>
      </c>
      <c r="E19" s="14" t="s">
        <v>18</v>
      </c>
      <c r="F19" s="14" t="s">
        <v>158</v>
      </c>
      <c r="G19" s="14" t="s">
        <v>15</v>
      </c>
      <c r="H19" s="14" t="s">
        <v>67</v>
      </c>
      <c r="I19" s="14" t="s">
        <v>176</v>
      </c>
      <c r="K19" s="14" t="s">
        <v>176</v>
      </c>
      <c r="L19" s="14">
        <v>0.3</v>
      </c>
      <c r="N19" s="14">
        <v>5.8</v>
      </c>
      <c r="O19" s="14" t="s">
        <v>69</v>
      </c>
      <c r="R19" s="14" t="s">
        <v>69</v>
      </c>
      <c r="U19" s="38" t="s">
        <v>45</v>
      </c>
      <c r="V19" s="43" t="s">
        <v>49</v>
      </c>
      <c r="W19" s="44" t="s">
        <v>49</v>
      </c>
      <c r="X19" s="44" t="s">
        <v>49</v>
      </c>
      <c r="Y19" s="44" t="s">
        <v>49</v>
      </c>
      <c r="Z19" s="45" t="s">
        <v>49</v>
      </c>
      <c r="AA19" s="14">
        <f>SUM(V19:Z19)</f>
        <v>0</v>
      </c>
    </row>
    <row r="20" spans="1:27" x14ac:dyDescent="0.3">
      <c r="A20" s="2">
        <v>45840</v>
      </c>
      <c r="B20" s="14" t="s">
        <v>58</v>
      </c>
      <c r="C20" s="14" t="s">
        <v>16</v>
      </c>
      <c r="D20" s="14" t="s">
        <v>175</v>
      </c>
      <c r="E20" s="14" t="s">
        <v>18</v>
      </c>
      <c r="F20" s="14" t="s">
        <v>158</v>
      </c>
      <c r="G20" s="14" t="s">
        <v>15</v>
      </c>
      <c r="H20" s="14" t="s">
        <v>67</v>
      </c>
      <c r="I20" s="14" t="s">
        <v>176</v>
      </c>
      <c r="K20" s="14" t="s">
        <v>176</v>
      </c>
      <c r="L20" s="14">
        <v>1.6</v>
      </c>
      <c r="N20" s="14">
        <v>5.8</v>
      </c>
      <c r="O20" s="14" t="s">
        <v>69</v>
      </c>
      <c r="R20" s="14" t="s">
        <v>69</v>
      </c>
      <c r="U20" s="40" t="s">
        <v>30</v>
      </c>
      <c r="V20" s="14">
        <f>SUM(V18:V19)</f>
        <v>0</v>
      </c>
      <c r="W20" s="14">
        <f t="shared" ref="W20:Z20" si="4">SUM(W18:W19)</f>
        <v>0</v>
      </c>
      <c r="X20" s="14">
        <f t="shared" si="4"/>
        <v>0</v>
      </c>
      <c r="Y20" s="14">
        <f t="shared" si="4"/>
        <v>0</v>
      </c>
      <c r="Z20" s="14">
        <f t="shared" si="4"/>
        <v>0</v>
      </c>
      <c r="AA20" s="14">
        <f>SUM(V18:Z19)</f>
        <v>0</v>
      </c>
    </row>
    <row r="21" spans="1:27" x14ac:dyDescent="0.3">
      <c r="A21" s="2">
        <v>45840</v>
      </c>
      <c r="B21" s="14" t="s">
        <v>58</v>
      </c>
      <c r="C21" s="14" t="s">
        <v>16</v>
      </c>
      <c r="D21" s="14" t="s">
        <v>175</v>
      </c>
      <c r="E21" s="14" t="s">
        <v>18</v>
      </c>
      <c r="F21" s="14" t="s">
        <v>158</v>
      </c>
      <c r="G21" s="14" t="s">
        <v>15</v>
      </c>
      <c r="H21" s="14" t="s">
        <v>67</v>
      </c>
      <c r="I21" s="14" t="s">
        <v>176</v>
      </c>
      <c r="K21" s="14" t="s">
        <v>176</v>
      </c>
      <c r="L21" s="14">
        <v>0.3</v>
      </c>
      <c r="N21" s="14">
        <v>5.8</v>
      </c>
      <c r="O21" s="14" t="s">
        <v>69</v>
      </c>
      <c r="R21" s="14" t="s">
        <v>69</v>
      </c>
      <c r="U21" s="41" t="s">
        <v>64</v>
      </c>
    </row>
    <row r="22" spans="1:27" x14ac:dyDescent="0.3">
      <c r="A22" s="2">
        <v>45840</v>
      </c>
      <c r="B22" s="14" t="s">
        <v>58</v>
      </c>
      <c r="C22" s="14" t="s">
        <v>16</v>
      </c>
      <c r="D22" s="14" t="s">
        <v>175</v>
      </c>
      <c r="E22" s="14" t="s">
        <v>18</v>
      </c>
      <c r="F22" s="14" t="s">
        <v>158</v>
      </c>
      <c r="G22" s="14" t="s">
        <v>15</v>
      </c>
      <c r="H22" s="14" t="s">
        <v>67</v>
      </c>
      <c r="I22" s="14" t="s">
        <v>176</v>
      </c>
      <c r="K22" s="14" t="s">
        <v>176</v>
      </c>
      <c r="L22" s="14">
        <v>0.3</v>
      </c>
      <c r="N22" s="14">
        <v>5.8</v>
      </c>
      <c r="O22" s="14" t="s">
        <v>69</v>
      </c>
      <c r="R22" s="14" t="s">
        <v>69</v>
      </c>
      <c r="AA22" s="14">
        <f>AA14+AA18</f>
        <v>14.5</v>
      </c>
    </row>
    <row r="23" spans="1:27" x14ac:dyDescent="0.3">
      <c r="A23" s="2">
        <v>45841</v>
      </c>
      <c r="B23" s="14" t="s">
        <v>164</v>
      </c>
      <c r="C23" s="14" t="s">
        <v>16</v>
      </c>
      <c r="D23" s="14" t="s">
        <v>177</v>
      </c>
      <c r="E23" s="14" t="s">
        <v>21</v>
      </c>
      <c r="F23" s="14" t="s">
        <v>178</v>
      </c>
      <c r="G23" s="14" t="s">
        <v>15</v>
      </c>
      <c r="H23" s="14" t="s">
        <v>67</v>
      </c>
      <c r="I23" s="14" t="s">
        <v>179</v>
      </c>
      <c r="K23" s="14" t="s">
        <v>179</v>
      </c>
      <c r="L23" s="14">
        <v>1</v>
      </c>
      <c r="N23" s="14">
        <v>1.5</v>
      </c>
      <c r="O23" s="14" t="s">
        <v>69</v>
      </c>
      <c r="R23" s="14" t="s">
        <v>69</v>
      </c>
      <c r="U23" s="14" t="s">
        <v>48</v>
      </c>
    </row>
    <row r="24" spans="1:27" x14ac:dyDescent="0.3">
      <c r="A24" s="2">
        <v>45839</v>
      </c>
      <c r="B24" s="14" t="s">
        <v>164</v>
      </c>
      <c r="C24" s="14" t="s">
        <v>16</v>
      </c>
      <c r="D24" s="14" t="s">
        <v>177</v>
      </c>
      <c r="E24" s="14" t="s">
        <v>21</v>
      </c>
      <c r="F24" s="14" t="s">
        <v>178</v>
      </c>
      <c r="G24" s="14" t="s">
        <v>15</v>
      </c>
      <c r="H24" s="14" t="s">
        <v>67</v>
      </c>
      <c r="I24" s="14" t="s">
        <v>179</v>
      </c>
      <c r="K24" s="14" t="s">
        <v>179</v>
      </c>
      <c r="L24" s="14">
        <v>0.5</v>
      </c>
      <c r="N24" s="14">
        <v>1.5</v>
      </c>
      <c r="O24" s="14" t="s">
        <v>69</v>
      </c>
      <c r="R24" s="14" t="s">
        <v>69</v>
      </c>
    </row>
    <row r="25" spans="1:27" x14ac:dyDescent="0.3">
      <c r="A25" s="2">
        <v>45845</v>
      </c>
      <c r="B25" s="14" t="s">
        <v>164</v>
      </c>
      <c r="C25" s="14" t="s">
        <v>16</v>
      </c>
      <c r="D25" s="14" t="s">
        <v>180</v>
      </c>
      <c r="E25" s="14" t="s">
        <v>21</v>
      </c>
      <c r="F25" s="14" t="s">
        <v>178</v>
      </c>
      <c r="G25" s="14" t="s">
        <v>15</v>
      </c>
      <c r="H25" s="14" t="s">
        <v>67</v>
      </c>
      <c r="I25" s="14" t="s">
        <v>181</v>
      </c>
      <c r="K25" s="14" t="s">
        <v>181</v>
      </c>
      <c r="L25" s="14">
        <v>0.5</v>
      </c>
      <c r="N25" s="14">
        <v>1</v>
      </c>
      <c r="O25" s="14" t="s">
        <v>69</v>
      </c>
      <c r="R25" s="14" t="s">
        <v>69</v>
      </c>
    </row>
    <row r="26" spans="1:27" x14ac:dyDescent="0.3">
      <c r="A26" s="2">
        <v>45839</v>
      </c>
      <c r="B26" s="14" t="s">
        <v>164</v>
      </c>
      <c r="C26" s="14" t="s">
        <v>16</v>
      </c>
      <c r="D26" s="14" t="s">
        <v>180</v>
      </c>
      <c r="E26" s="14" t="s">
        <v>21</v>
      </c>
      <c r="F26" s="14" t="s">
        <v>178</v>
      </c>
      <c r="G26" s="14" t="s">
        <v>15</v>
      </c>
      <c r="H26" s="14" t="s">
        <v>67</v>
      </c>
      <c r="I26" s="14" t="s">
        <v>181</v>
      </c>
      <c r="K26" s="14" t="s">
        <v>181</v>
      </c>
      <c r="L26" s="14">
        <v>0.5</v>
      </c>
      <c r="N26" s="14">
        <v>1</v>
      </c>
      <c r="O26" s="14" t="s">
        <v>69</v>
      </c>
      <c r="R26" s="14" t="s">
        <v>69</v>
      </c>
    </row>
    <row r="27" spans="1:27" x14ac:dyDescent="0.3">
      <c r="A27" s="2">
        <v>45839</v>
      </c>
      <c r="B27" s="14" t="s">
        <v>164</v>
      </c>
      <c r="C27" s="14" t="s">
        <v>16</v>
      </c>
      <c r="D27" s="14" t="s">
        <v>182</v>
      </c>
      <c r="E27" s="14" t="s">
        <v>21</v>
      </c>
      <c r="F27" s="14" t="s">
        <v>178</v>
      </c>
      <c r="G27" s="14" t="s">
        <v>15</v>
      </c>
      <c r="H27" s="14" t="s">
        <v>67</v>
      </c>
      <c r="I27" s="14" t="s">
        <v>183</v>
      </c>
      <c r="K27" s="14" t="s">
        <v>183</v>
      </c>
      <c r="L27" s="14">
        <v>0.5</v>
      </c>
      <c r="N27" s="14">
        <v>0.5</v>
      </c>
      <c r="O27" s="14" t="s">
        <v>69</v>
      </c>
      <c r="R27" s="14" t="s">
        <v>69</v>
      </c>
    </row>
  </sheetData>
  <mergeCells count="3">
    <mergeCell ref="A1:O1"/>
    <mergeCell ref="V2:Z2"/>
    <mergeCell ref="V16:Z1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DOUGLAS - Brown</vt:lpstr>
      <vt:lpstr>DOUGLAS - Ence</vt:lpstr>
      <vt:lpstr>DOUGLAS - Filter</vt:lpstr>
      <vt:lpstr>DOUGLAS - Stovall</vt:lpstr>
      <vt:lpstr>DOUGLAS - Clouser</vt:lpstr>
      <vt:lpstr>DOUGLAS - Stermitz</vt:lpstr>
      <vt:lpstr>DOUGLAS - Nevada Conflict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Morrice</dc:creator>
  <cp:lastModifiedBy>Stanley Morrice</cp:lastModifiedBy>
  <cp:lastPrinted>2024-07-16T19:06:31Z</cp:lastPrinted>
  <dcterms:created xsi:type="dcterms:W3CDTF">2023-10-12T16:04:06Z</dcterms:created>
  <dcterms:modified xsi:type="dcterms:W3CDTF">2025-07-10T19:42:21Z</dcterms:modified>
</cp:coreProperties>
</file>