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8888412B-5E9F-4603-A218-B5EC9153377C}" xr6:coauthVersionLast="47" xr6:coauthVersionMax="47" xr10:uidLastSave="{00000000-0000-0000-0000-000000000000}"/>
  <bookViews>
    <workbookView xWindow="1740" yWindow="2028" windowWidth="21300" windowHeight="10932" activeTab="2" xr2:uid="{00000000-000D-0000-FFFF-FFFF00000000}"/>
  </bookViews>
  <sheets>
    <sheet name="LINCOLN - Katschke" sheetId="1" r:id="rId1"/>
    <sheet name="LINCOLN - Manuele" sheetId="3" r:id="rId2"/>
    <sheet name="LINCOLN - Nevada Conflic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4" l="1"/>
  <c r="U16" i="4"/>
  <c r="U3" i="4"/>
  <c r="W17" i="4"/>
  <c r="X17" i="4"/>
  <c r="Y17" i="4"/>
  <c r="Y19" i="4" s="1"/>
  <c r="Z17" i="4"/>
  <c r="Z19" i="4" s="1"/>
  <c r="V17" i="4"/>
  <c r="V19" i="4" s="1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AA18" i="4"/>
  <c r="X19" i="4"/>
  <c r="W19" i="4"/>
  <c r="Z16" i="4"/>
  <c r="Y16" i="4"/>
  <c r="X16" i="4"/>
  <c r="W16" i="4"/>
  <c r="V16" i="4"/>
  <c r="W17" i="3"/>
  <c r="X17" i="3"/>
  <c r="X19" i="3" s="1"/>
  <c r="Y17" i="3"/>
  <c r="Z17" i="3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AA13" i="1"/>
  <c r="Z13" i="1"/>
  <c r="Y13" i="1"/>
  <c r="X13" i="1"/>
  <c r="W13" i="1"/>
  <c r="X18" i="1"/>
  <c r="Y18" i="1"/>
  <c r="Z18" i="1"/>
  <c r="AA18" i="1"/>
  <c r="W18" i="1"/>
  <c r="X12" i="1"/>
  <c r="Y12" i="1"/>
  <c r="Z12" i="1"/>
  <c r="AA12" i="1"/>
  <c r="W12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W5" i="1"/>
  <c r="W6" i="1"/>
  <c r="W7" i="1"/>
  <c r="W8" i="1"/>
  <c r="W9" i="1"/>
  <c r="W10" i="1"/>
  <c r="W11" i="1"/>
  <c r="W4" i="1"/>
  <c r="W19" i="3"/>
  <c r="W16" i="3"/>
  <c r="X16" i="3"/>
  <c r="AB14" i="1" l="1"/>
  <c r="AA10" i="4"/>
  <c r="V13" i="4"/>
  <c r="AA6" i="4"/>
  <c r="W13" i="4"/>
  <c r="AA8" i="4"/>
  <c r="AA5" i="4"/>
  <c r="X13" i="4"/>
  <c r="AA12" i="4"/>
  <c r="AA7" i="4"/>
  <c r="Y13" i="4"/>
  <c r="AA11" i="4"/>
  <c r="Z13" i="4"/>
  <c r="AA13" i="4"/>
  <c r="AA17" i="4"/>
  <c r="AA4" i="4"/>
  <c r="AA19" i="4"/>
  <c r="X13" i="3"/>
  <c r="Z13" i="3"/>
  <c r="W13" i="3"/>
  <c r="Y13" i="3"/>
  <c r="AB13" i="1"/>
  <c r="AB6" i="1"/>
  <c r="AB12" i="1"/>
  <c r="Y20" i="1"/>
  <c r="X20" i="1"/>
  <c r="AB8" i="1"/>
  <c r="AB10" i="1"/>
  <c r="X17" i="1"/>
  <c r="Y17" i="1"/>
  <c r="AB7" i="1"/>
  <c r="AB9" i="1"/>
  <c r="Z17" i="1"/>
  <c r="AA17" i="1"/>
  <c r="W17" i="1"/>
  <c r="V17" i="1"/>
  <c r="V3" i="1"/>
  <c r="AB11" i="1" l="1"/>
  <c r="Y16" i="3"/>
  <c r="Z16" i="3"/>
  <c r="V16" i="3"/>
  <c r="AA18" i="3" l="1"/>
  <c r="U16" i="3"/>
  <c r="AB19" i="1"/>
  <c r="Z20" i="1"/>
  <c r="AA20" i="1"/>
  <c r="Y19" i="3"/>
  <c r="Z19" i="3"/>
  <c r="AA8" i="3"/>
  <c r="U3" i="3"/>
  <c r="AA19" i="3" l="1"/>
  <c r="AA17" i="3"/>
  <c r="AA11" i="3"/>
  <c r="AA6" i="3"/>
  <c r="AA12" i="3"/>
  <c r="Z14" i="1"/>
  <c r="AA14" i="1"/>
  <c r="W14" i="1"/>
  <c r="AB5" i="1"/>
  <c r="AB20" i="1"/>
  <c r="AB4" i="1"/>
  <c r="AB18" i="1"/>
  <c r="V19" i="3"/>
  <c r="AA7" i="3"/>
  <c r="V13" i="3"/>
  <c r="AA10" i="3"/>
  <c r="AA5" i="3"/>
  <c r="AA13" i="3"/>
  <c r="AA4" i="3"/>
  <c r="W20" i="1"/>
  <c r="AB22" i="1" l="1"/>
</calcChain>
</file>

<file path=xl/sharedStrings.xml><?xml version="1.0" encoding="utf-8"?>
<sst xmlns="http://schemas.openxmlformats.org/spreadsheetml/2006/main" count="940" uniqueCount="62">
  <si>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</si>
  <si>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</si>
  <si>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</si>
  <si>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</si>
  <si>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</si>
  <si>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</si>
  <si>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</si>
  <si>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</si>
  <si>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</si>
  <si>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</si>
  <si>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</si>
  <si>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</si>
  <si>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</si>
  <si>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</si>
  <si>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</si>
  <si>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</si>
  <si>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</si>
  <si>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Misdemeanor (all other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</si>
  <si>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</si>
  <si>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</si>
  <si>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</si>
  <si>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</si>
  <si>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</si>
  <si>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</si>
  <si>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</si>
  <si>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</si>
  <si>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</si>
  <si>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 Time Spent</t>
  </si>
  <si>
    <t>Law Office of Franklin Katschke</t>
  </si>
  <si>
    <t>Manuele Law LLC</t>
  </si>
  <si>
    <t/>
  </si>
  <si>
    <t>1 F/T Attorney, 1 Legal Assistant</t>
  </si>
  <si>
    <t>Case Title</t>
  </si>
  <si>
    <t>Cause Number</t>
  </si>
  <si>
    <t>Case Status</t>
  </si>
  <si>
    <t>Staff</t>
  </si>
  <si>
    <t>Travel (Attorney)</t>
  </si>
  <si>
    <t>Juvenile (delinquency, supervision, &amp; appeals)</t>
  </si>
  <si>
    <t>Juvenile (probation/parole violations)</t>
  </si>
  <si>
    <t>Private Workload *</t>
  </si>
  <si>
    <t>Specialty Court/Arraignments/48 Hour Hearings</t>
  </si>
  <si>
    <t>Docket Number</t>
  </si>
  <si>
    <t>Death Penalty</t>
  </si>
  <si>
    <t>*</t>
  </si>
  <si>
    <t xml:space="preserve">* Lincoln - Manuele Law.  </t>
  </si>
  <si>
    <t>* Lincoln - Nevada Appointed Conflict Attorneys. Private work hours not collected.  *</t>
  </si>
  <si>
    <t>* Lincoln - Law Office of Franklin Katschke.</t>
  </si>
  <si>
    <t>Law Office of Kirsty Pickering</t>
  </si>
  <si>
    <t>Lincoln</t>
  </si>
  <si>
    <t>24-0110052</t>
  </si>
  <si>
    <t>Pickering, Kirsty</t>
  </si>
  <si>
    <t>County</t>
  </si>
  <si>
    <t>CR-0802724 / 24CR40</t>
  </si>
  <si>
    <t>CR-0903835 / 24CR40</t>
  </si>
  <si>
    <t>Open</t>
  </si>
  <si>
    <t>Clouser Hempen Wasick Law Group, Ltd.</t>
  </si>
  <si>
    <t>25-0117337</t>
  </si>
  <si>
    <t>Clouser, Justin M</t>
  </si>
  <si>
    <t>State of Nevada</t>
  </si>
  <si>
    <t>V-25-30-PP</t>
  </si>
  <si>
    <t>L24-1452</t>
  </si>
  <si>
    <t>Lincoln Time: Fiscal Year 25, Quarter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</si>
</sst>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6" fillId="2" borderId="15" xfId="1" applyNumberFormat="1" applyFont="1" applyBorder="1"/>
    <xf numFmtId="164" fontId="6" fillId="2" borderId="16" xfId="1" applyNumberFormat="1" applyFont="1" applyBorder="1"/>
    <xf numFmtId="164" fontId="6" fillId="2" borderId="17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21" xfId="1" applyNumberFormat="1" applyFon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4" fontId="4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4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4" fillId="0" borderId="22" xfId="2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7" fillId="0" borderId="8" xfId="0" applyNumberFormat="1" applyFont="1" applyBorder="1"/>
    <xf numFmtId="164" fontId="0" fillId="0" borderId="8" xfId="0" applyNumberFormat="1" applyBorder="1"/>
    <xf numFmtId="164" fontId="6" fillId="2" borderId="14" xfId="1" applyNumberFormat="1" applyFont="1" applyBorder="1"/>
    <xf numFmtId="164" fontId="6" fillId="0" borderId="13" xfId="1" applyNumberFormat="1" applyFont="1" applyFill="1" applyBorder="1"/>
    <xf numFmtId="164" fontId="6" fillId="2" borderId="9" xfId="1" applyNumberFormat="1" applyFont="1" applyBorder="1"/>
    <xf numFmtId="164" fontId="3" fillId="0" borderId="0" xfId="0" quotePrefix="1" applyNumberFormat="1" applyFont="1"/>
    <xf numFmtId="164" fontId="2" fillId="0" borderId="0" xfId="0" applyNumberFormat="1" applyFont="1" applyAlignment="1">
      <alignment vertical="top" wrapText="1"/>
    </xf>
    <xf numFmtId="164" fontId="7" fillId="0" borderId="0" xfId="0" applyNumberFormat="1" applyFont="1"/>
    <xf numFmtId="164" fontId="6" fillId="0" borderId="0" xfId="1" applyNumberFormat="1" applyFont="1" applyFill="1" applyBorder="1"/>
    <xf numFmtId="164" fontId="0" fillId="0" borderId="13" xfId="0" applyNumberFormat="1" applyBorder="1"/>
    <xf numFmtId="164" fontId="4" fillId="0" borderId="13" xfId="0" applyNumberFormat="1" applyFont="1" applyBorder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5" xfId="1" applyNumberFormat="1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6" fillId="2" borderId="11" xfId="1" applyNumberFormat="1" applyFont="1" applyBorder="1" applyAlignment="1">
      <alignment horizontal="right"/>
    </xf>
    <xf numFmtId="164" fontId="6" fillId="2" borderId="12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</cellXfs>
  <cellStyles count="3">
    <cellStyle name="Neutral" xfId="1" builtinId="28"/>
    <cellStyle name="Normal" xfId="0" builtinId="0"/>
    <cellStyle name="Normal 2" xfId="2" xr:uid="{F57070CE-D331-40F3-B213-928C6EE63FA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76"/>
  <sheetViews>
    <sheetView topLeftCell="M3" zoomScaleNormal="100" workbookViewId="0">
      <selection activeCell="V1" sqref="V1"/>
    </sheetView>
  </sheetViews>
  <sheetFormatPr defaultColWidth="9.109375" defaultRowHeight="14.4" x14ac:dyDescent="0.3"/>
  <cols>
    <col min="1" max="1" width="10.5546875" style="39" customWidth="1"/>
    <col min="2" max="4" width="9.109375" style="7"/>
    <col min="5" max="5" width="26.5546875" style="7" bestFit="1" customWidth="1"/>
    <col min="6" max="13" width="9.109375" style="7"/>
    <col min="14" max="14" width="10.6640625" style="7" customWidth="1"/>
    <col min="15" max="21" width="9.109375" style="7"/>
    <col min="22" max="22" width="59.109375" style="7" bestFit="1" customWidth="1"/>
    <col min="23" max="27" width="12.44140625" style="7" customWidth="1"/>
    <col min="28" max="16384" width="9.109375" style="7"/>
  </cols>
  <sheetData>
    <row r="1" spans="1:28" ht="25.2" customHeight="1" x14ac:dyDescent="0.5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25</v>
      </c>
      <c r="X2" s="45"/>
      <c r="Y2" s="45"/>
      <c r="Z2" s="46"/>
      <c r="AA2" s="46"/>
    </row>
    <row r="3" spans="1:28" ht="60.75" customHeight="1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 t="s">
        <v>34</v>
      </c>
      <c r="T3" s="9"/>
      <c r="V3" s="10" t="str">
        <f>B4</f>
        <v>Law Office of Franklin Katschke</v>
      </c>
      <c r="W3" s="11" t="s">
        <v>15</v>
      </c>
      <c r="X3" s="11" t="s">
        <v>36</v>
      </c>
      <c r="Y3" s="11" t="s">
        <v>20</v>
      </c>
      <c r="Z3" s="11" t="s">
        <v>21</v>
      </c>
      <c r="AA3" s="11" t="s">
        <v>35</v>
      </c>
    </row>
    <row r="4" spans="1:28" x14ac:dyDescent="0.3">
      <c r="B4" s="7" t="s">
        <v>28</v>
      </c>
      <c r="E4" s="12"/>
      <c r="V4" s="13" t="s">
        <v>22</v>
      </c>
      <c r="W4" s="14">
        <f>SUMIFS($L$4:$L$99,$E$4:$E$99,$V4,$G$4:$G$99,W$3)</f>
        <v>0</v>
      </c>
      <c r="X4" s="15">
        <f t="shared" ref="X4:AA4" si="0">SUMIFS($L$4:$L$99,$E$4:$E$99,$V4,$G$4:$G$99,X$3)</f>
        <v>0</v>
      </c>
      <c r="Y4" s="15">
        <f t="shared" si="0"/>
        <v>0</v>
      </c>
      <c r="Z4" s="15">
        <f t="shared" si="0"/>
        <v>0</v>
      </c>
      <c r="AA4" s="16">
        <f t="shared" si="0"/>
        <v>0</v>
      </c>
      <c r="AB4" s="7">
        <f>SUM(W4:AA4)</f>
        <v>0</v>
      </c>
    </row>
    <row r="5" spans="1:28" x14ac:dyDescent="0.3">
      <c r="V5" s="17" t="s">
        <v>14</v>
      </c>
      <c r="W5" s="18">
        <f t="shared" ref="W5:AA13" si="1">SUMIFS($L$4:$L$99,$E$4:$E$99,$V5,$G$4:$G$99,W$3)</f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20">
        <f t="shared" si="1"/>
        <v>0</v>
      </c>
      <c r="AB5" s="7">
        <f>SUM(W5:AA5)</f>
        <v>0</v>
      </c>
    </row>
    <row r="6" spans="1:28" x14ac:dyDescent="0.3">
      <c r="V6" s="17" t="s">
        <v>16</v>
      </c>
      <c r="W6" s="18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20">
        <f t="shared" si="1"/>
        <v>0</v>
      </c>
      <c r="AB6" s="7">
        <f t="shared" ref="AB6:AB12" si="2">SUM(W6:AA6)</f>
        <v>0</v>
      </c>
    </row>
    <row r="7" spans="1:28" x14ac:dyDescent="0.3">
      <c r="V7" s="17" t="s">
        <v>17</v>
      </c>
      <c r="W7" s="18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20">
        <f t="shared" si="1"/>
        <v>0</v>
      </c>
      <c r="AB7" s="7">
        <f t="shared" si="2"/>
        <v>0</v>
      </c>
    </row>
    <row r="8" spans="1:28" x14ac:dyDescent="0.3">
      <c r="V8" s="17" t="s">
        <v>18</v>
      </c>
      <c r="W8" s="18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20">
        <f t="shared" si="1"/>
        <v>0</v>
      </c>
      <c r="AB8" s="7">
        <f t="shared" si="2"/>
        <v>0</v>
      </c>
    </row>
    <row r="9" spans="1:28" x14ac:dyDescent="0.3">
      <c r="V9" s="21" t="s">
        <v>37</v>
      </c>
      <c r="W9" s="18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20">
        <f t="shared" si="1"/>
        <v>0</v>
      </c>
      <c r="AB9" s="7">
        <f t="shared" si="2"/>
        <v>0</v>
      </c>
    </row>
    <row r="10" spans="1:28" x14ac:dyDescent="0.3">
      <c r="V10" s="21" t="s">
        <v>38</v>
      </c>
      <c r="W10" s="18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20">
        <f t="shared" si="1"/>
        <v>0</v>
      </c>
      <c r="AB10" s="7">
        <f t="shared" si="2"/>
        <v>0</v>
      </c>
    </row>
    <row r="11" spans="1:28" x14ac:dyDescent="0.3">
      <c r="V11" s="17" t="s">
        <v>24</v>
      </c>
      <c r="W11" s="18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20">
        <f t="shared" si="1"/>
        <v>0</v>
      </c>
      <c r="AB11" s="7">
        <f t="shared" si="2"/>
        <v>0</v>
      </c>
    </row>
    <row r="12" spans="1:28" x14ac:dyDescent="0.3">
      <c r="V12" s="38" t="s">
        <v>40</v>
      </c>
      <c r="W12" s="18">
        <f>SUMIFS($L$4:$L$99,$E$4:$E$99,"Specialty Court",$G$4:$G$99,W$3)</f>
        <v>0</v>
      </c>
      <c r="X12" s="19">
        <f t="shared" ref="X12:AA12" si="3">SUMIFS($L$4:$L$99,$E$4:$E$99,"Specialty Court",$G$4:$G$99,X$3)</f>
        <v>0</v>
      </c>
      <c r="Y12" s="19">
        <f t="shared" si="3"/>
        <v>0</v>
      </c>
      <c r="Z12" s="19">
        <f t="shared" si="3"/>
        <v>0</v>
      </c>
      <c r="AA12" s="20">
        <f t="shared" si="3"/>
        <v>0</v>
      </c>
      <c r="AB12" s="7">
        <f t="shared" si="2"/>
        <v>0</v>
      </c>
    </row>
    <row r="13" spans="1:28" ht="15" thickBot="1" x14ac:dyDescent="0.35">
      <c r="V13" s="17" t="s">
        <v>42</v>
      </c>
      <c r="W13" s="22">
        <f t="shared" si="1"/>
        <v>0</v>
      </c>
      <c r="X13" s="23">
        <f t="shared" si="1"/>
        <v>0</v>
      </c>
      <c r="Y13" s="23">
        <f t="shared" si="1"/>
        <v>0</v>
      </c>
      <c r="Z13" s="23">
        <f t="shared" si="1"/>
        <v>0</v>
      </c>
      <c r="AA13" s="24">
        <f t="shared" si="1"/>
        <v>0</v>
      </c>
      <c r="AB13" s="7">
        <f t="shared" ref="AB13" si="4">SUM(W13:AA13)</f>
        <v>0</v>
      </c>
    </row>
    <row r="14" spans="1:28" x14ac:dyDescent="0.3">
      <c r="V14" s="25" t="s">
        <v>27</v>
      </c>
      <c r="W14" s="26">
        <f>SUM(W4:W12)</f>
        <v>0</v>
      </c>
      <c r="X14" s="26"/>
      <c r="Y14" s="26"/>
      <c r="Z14" s="26">
        <f>SUM(Z4:Z12)</f>
        <v>0</v>
      </c>
      <c r="AA14" s="26">
        <f>SUM(AA4:AA12)</f>
        <v>0</v>
      </c>
      <c r="AB14" s="7">
        <f>SUM(W4:AA13)</f>
        <v>0</v>
      </c>
    </row>
    <row r="15" spans="1:28" x14ac:dyDescent="0.3">
      <c r="V15" s="32"/>
    </row>
    <row r="16" spans="1:28" ht="15" thickBot="1" x14ac:dyDescent="0.35">
      <c r="W16" s="44" t="s">
        <v>26</v>
      </c>
      <c r="X16" s="45"/>
      <c r="Y16" s="45"/>
      <c r="Z16" s="46"/>
      <c r="AA16" s="46"/>
    </row>
    <row r="17" spans="22:28" ht="29.4" thickBot="1" x14ac:dyDescent="0.35">
      <c r="V17" s="10" t="str">
        <f>B4</f>
        <v>Law Office of Franklin Katschke</v>
      </c>
      <c r="W17" s="11" t="str">
        <f>W3</f>
        <v>Attorney</v>
      </c>
      <c r="X17" s="11" t="str">
        <f>X3</f>
        <v>Travel (Attorney)</v>
      </c>
      <c r="Y17" s="11" t="str">
        <f>Y3</f>
        <v>Investigator</v>
      </c>
      <c r="Z17" s="11" t="str">
        <f>Z3</f>
        <v>Expert</v>
      </c>
      <c r="AA17" s="11" t="str">
        <f>AA3</f>
        <v>Staff</v>
      </c>
    </row>
    <row r="18" spans="22:28" x14ac:dyDescent="0.3">
      <c r="V18" s="27" t="s">
        <v>23</v>
      </c>
      <c r="W18" s="2">
        <f>SUMIFS($L$4:$L$99,$E$4:$E$99,$V18,$G$4:$G$99,W$3)</f>
        <v>0</v>
      </c>
      <c r="X18" s="3">
        <f t="shared" ref="X18:AA18" si="5">SUMIFS($L$4:$L$99,$E$4:$E$99,$V18,$G$4:$G$99,X$3)</f>
        <v>0</v>
      </c>
      <c r="Y18" s="3">
        <f t="shared" si="5"/>
        <v>0</v>
      </c>
      <c r="Z18" s="3">
        <f t="shared" si="5"/>
        <v>0</v>
      </c>
      <c r="AA18" s="4">
        <f t="shared" si="5"/>
        <v>0</v>
      </c>
      <c r="AB18" s="28">
        <f>SUM(W18:AA18)</f>
        <v>0</v>
      </c>
    </row>
    <row r="19" spans="22:28" ht="15" thickBot="1" x14ac:dyDescent="0.35">
      <c r="V19" s="29" t="s">
        <v>39</v>
      </c>
      <c r="W19" s="5">
        <v>75</v>
      </c>
      <c r="X19" s="6" t="s">
        <v>43</v>
      </c>
      <c r="Y19" s="6" t="s">
        <v>43</v>
      </c>
      <c r="Z19" s="41" t="s">
        <v>43</v>
      </c>
      <c r="AA19" s="42" t="s">
        <v>43</v>
      </c>
      <c r="AB19" s="28">
        <f>SUM(W19:AA19)</f>
        <v>75</v>
      </c>
    </row>
    <row r="20" spans="22:28" x14ac:dyDescent="0.3">
      <c r="V20" s="25" t="s">
        <v>27</v>
      </c>
      <c r="W20" s="26">
        <f>SUM(W18:W19)</f>
        <v>75</v>
      </c>
      <c r="X20" s="26">
        <f t="shared" ref="X20:Y20" si="6">SUM(X18:X19)</f>
        <v>0</v>
      </c>
      <c r="Y20" s="26">
        <f t="shared" si="6"/>
        <v>0</v>
      </c>
      <c r="Z20" s="26">
        <f t="shared" ref="Z20:AA20" si="7">SUM(Z18:Z19)</f>
        <v>0</v>
      </c>
      <c r="AA20" s="26">
        <f t="shared" si="7"/>
        <v>0</v>
      </c>
      <c r="AB20" s="33">
        <f>SUM(W18:AA19)</f>
        <v>75</v>
      </c>
    </row>
    <row r="21" spans="22:28" x14ac:dyDescent="0.3">
      <c r="V21" s="12" t="s">
        <v>46</v>
      </c>
    </row>
    <row r="22" spans="22:28" x14ac:dyDescent="0.3">
      <c r="V22" s="12" t="s">
        <v>31</v>
      </c>
      <c r="AB22" s="7">
        <f>AB14+AB18</f>
        <v>0</v>
      </c>
    </row>
    <row r="26" spans="22:28" x14ac:dyDescent="0.3">
      <c r="V26" s="30" t="s">
        <v>30</v>
      </c>
    </row>
    <row r="27" spans="22:28" x14ac:dyDescent="0.3">
      <c r="V27" s="30" t="s">
        <v>30</v>
      </c>
    </row>
    <row r="28" spans="22:28" x14ac:dyDescent="0.3">
      <c r="V28" s="30" t="s">
        <v>30</v>
      </c>
    </row>
    <row r="29" spans="22:28" x14ac:dyDescent="0.3">
      <c r="V29" s="30" t="s">
        <v>30</v>
      </c>
    </row>
    <row r="30" spans="22:28" x14ac:dyDescent="0.3">
      <c r="V30" s="30" t="s">
        <v>30</v>
      </c>
    </row>
    <row r="31" spans="22:28" x14ac:dyDescent="0.3">
      <c r="V31" s="30" t="s">
        <v>30</v>
      </c>
    </row>
    <row r="32" spans="22:28" x14ac:dyDescent="0.3">
      <c r="V32" s="30" t="s">
        <v>30</v>
      </c>
    </row>
    <row r="176" spans="20:20" x14ac:dyDescent="0.3">
      <c r="T176" s="31"/>
    </row>
  </sheetData>
  <mergeCells count="3">
    <mergeCell ref="A1:O1"/>
    <mergeCell ref="W16:AA16"/>
    <mergeCell ref="W2:AA2"/>
  </mergeCells>
  <pageMargins left="0.7" right="0.7" top="0.75" bottom="0.75" header="0.3" footer="0.3"/>
  <pageSetup scale="36" orientation="landscape" horizontalDpi="1200" verticalDpi="1200" r:id="rId1"/>
  <ignoredErrors>
    <ignoredError sqref="W12 X12:AA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sheetPr>
    <pageSetUpPr fitToPage="1"/>
  </sheetPr>
  <dimension ref="A1:AA21"/>
  <sheetViews>
    <sheetView workbookViewId="0">
      <selection activeCell="A2" sqref="A2"/>
    </sheetView>
  </sheetViews>
  <sheetFormatPr defaultColWidth="9.109375" defaultRowHeight="14.4" x14ac:dyDescent="0.3"/>
  <cols>
    <col min="1" max="1" width="10.5546875" style="39" customWidth="1"/>
    <col min="2" max="20" width="9.109375" style="7"/>
    <col min="21" max="21" width="59.109375" style="7" bestFit="1" customWidth="1"/>
    <col min="22" max="26" width="12.44140625" style="7" customWidth="1"/>
    <col min="27" max="16384" width="9.109375" style="7"/>
  </cols>
  <sheetData>
    <row r="1" spans="1:27" ht="25.8" x14ac:dyDescent="0.5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2" t="s">
        <v>19</v>
      </c>
    </row>
    <row r="2" spans="1:27" ht="15" thickBot="1" x14ac:dyDescent="0.35">
      <c r="V2" s="44" t="s">
        <v>25</v>
      </c>
      <c r="W2" s="47"/>
      <c r="X2" s="47"/>
      <c r="Y2" s="46"/>
      <c r="Z2" s="46"/>
    </row>
    <row r="3" spans="1:27" ht="43.8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/>
      <c r="U3" s="10" t="str">
        <f>B4</f>
        <v>Manuele Law LLC</v>
      </c>
      <c r="V3" s="11" t="s">
        <v>15</v>
      </c>
      <c r="W3" s="11" t="s">
        <v>36</v>
      </c>
      <c r="X3" s="11" t="s">
        <v>20</v>
      </c>
      <c r="Y3" s="11" t="s">
        <v>21</v>
      </c>
      <c r="Z3" s="11" t="s">
        <v>35</v>
      </c>
      <c r="AA3" s="34"/>
    </row>
    <row r="4" spans="1:27" x14ac:dyDescent="0.3">
      <c r="B4" s="7" t="s">
        <v>29</v>
      </c>
      <c r="U4" s="13" t="s">
        <v>22</v>
      </c>
      <c r="V4" s="14">
        <f>SUMIFS($L$4:$L$12,$E$4:$E$12,$U4,$G$4:$G$12,V$3)</f>
        <v>0</v>
      </c>
      <c r="W4" s="15">
        <f t="shared" ref="W4:Z4" si="0">SUMIFS($L$4:$L$12,$E$4:$E$12,$U4,$G$4:$G$12,W$3)</f>
        <v>0</v>
      </c>
      <c r="X4" s="15">
        <f t="shared" si="0"/>
        <v>0</v>
      </c>
      <c r="Y4" s="15">
        <f t="shared" si="0"/>
        <v>0</v>
      </c>
      <c r="Z4" s="16">
        <f t="shared" si="0"/>
        <v>0</v>
      </c>
      <c r="AA4" s="7">
        <f>SUM(V4:Z4)</f>
        <v>0</v>
      </c>
    </row>
    <row r="5" spans="1:27" x14ac:dyDescent="0.3">
      <c r="U5" s="17" t="s">
        <v>14</v>
      </c>
      <c r="V5" s="18">
        <f t="shared" ref="V5:Z11" si="1">SUMIFS($L$4:$L$12,$E$4:$E$12,$U5,$G$4:$G$12,V$3)</f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20">
        <f t="shared" si="1"/>
        <v>0</v>
      </c>
      <c r="AA5" s="7">
        <f>SUM(V5:Z5)</f>
        <v>0</v>
      </c>
    </row>
    <row r="6" spans="1:27" x14ac:dyDescent="0.3">
      <c r="U6" s="17" t="s">
        <v>16</v>
      </c>
      <c r="V6" s="18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20">
        <f t="shared" si="1"/>
        <v>0</v>
      </c>
      <c r="AA6" s="7">
        <f>SUM(V6:Z6)</f>
        <v>0</v>
      </c>
    </row>
    <row r="7" spans="1:27" x14ac:dyDescent="0.3">
      <c r="U7" s="17" t="s">
        <v>17</v>
      </c>
      <c r="V7" s="18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20">
        <f t="shared" si="1"/>
        <v>0</v>
      </c>
      <c r="AA7" s="7">
        <f>SUM(V7:Z7)</f>
        <v>0</v>
      </c>
    </row>
    <row r="8" spans="1:27" x14ac:dyDescent="0.3">
      <c r="U8" s="17" t="s">
        <v>18</v>
      </c>
      <c r="V8" s="18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20">
        <f t="shared" si="1"/>
        <v>0</v>
      </c>
      <c r="AA8" s="7">
        <f>SUM(V8:Z8)</f>
        <v>0</v>
      </c>
    </row>
    <row r="9" spans="1:27" x14ac:dyDescent="0.3">
      <c r="U9" s="17" t="s">
        <v>37</v>
      </c>
      <c r="V9" s="18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20">
        <f t="shared" si="1"/>
        <v>0</v>
      </c>
    </row>
    <row r="10" spans="1:27" x14ac:dyDescent="0.3">
      <c r="U10" s="17" t="s">
        <v>38</v>
      </c>
      <c r="V10" s="18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20">
        <f t="shared" si="1"/>
        <v>0</v>
      </c>
      <c r="AA10" s="7">
        <f>SUM(V10:Z10)</f>
        <v>0</v>
      </c>
    </row>
    <row r="11" spans="1:27" x14ac:dyDescent="0.3">
      <c r="U11" s="17" t="s">
        <v>24</v>
      </c>
      <c r="V11" s="18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20">
        <f t="shared" si="1"/>
        <v>0</v>
      </c>
      <c r="AA11" s="7">
        <f>SUM(V11:Z11)</f>
        <v>0</v>
      </c>
    </row>
    <row r="12" spans="1:27" ht="15" thickBot="1" x14ac:dyDescent="0.35">
      <c r="U12" s="38" t="s">
        <v>40</v>
      </c>
      <c r="V12" s="22">
        <f>SUMIFS($L$4:$L$12,$E$4:$E$12,"specialty Court",$G$4:$G$12,V$3)</f>
        <v>0</v>
      </c>
      <c r="W12" s="23">
        <f t="shared" ref="W12:Z12" si="2">SUMIFS($L$4:$L$12,$E$4:$E$12,"specialty Court",$G$4:$G$12,W$3)</f>
        <v>0</v>
      </c>
      <c r="X12" s="23">
        <f t="shared" si="2"/>
        <v>0</v>
      </c>
      <c r="Y12" s="23">
        <f t="shared" si="2"/>
        <v>0</v>
      </c>
      <c r="Z12" s="24">
        <f t="shared" si="2"/>
        <v>0</v>
      </c>
      <c r="AA12" s="7">
        <f>SUM(V12:Z12)</f>
        <v>0</v>
      </c>
    </row>
    <row r="13" spans="1:27" x14ac:dyDescent="0.3">
      <c r="U13" s="25" t="s">
        <v>27</v>
      </c>
      <c r="V13" s="26">
        <f>SUM(V4:V12)</f>
        <v>0</v>
      </c>
      <c r="W13" s="26">
        <f t="shared" ref="W13:Z13" si="3">SUM(W4:W12)</f>
        <v>0</v>
      </c>
      <c r="X13" s="26">
        <f t="shared" si="3"/>
        <v>0</v>
      </c>
      <c r="Y13" s="26">
        <f t="shared" si="3"/>
        <v>0</v>
      </c>
      <c r="Z13" s="26">
        <f t="shared" si="3"/>
        <v>0</v>
      </c>
      <c r="AA13" s="7">
        <f>SUM(V4:Z12)</f>
        <v>0</v>
      </c>
    </row>
    <row r="14" spans="1:27" ht="15" customHeight="1" x14ac:dyDescent="0.3">
      <c r="U14" s="32"/>
    </row>
    <row r="15" spans="1:27" ht="15" thickBot="1" x14ac:dyDescent="0.35">
      <c r="V15" s="44" t="s">
        <v>26</v>
      </c>
      <c r="W15" s="47"/>
      <c r="X15" s="47"/>
      <c r="Y15" s="46"/>
      <c r="Z15" s="46"/>
    </row>
    <row r="16" spans="1:27" ht="29.4" thickBot="1" x14ac:dyDescent="0.35">
      <c r="U16" s="10" t="str">
        <f>B4</f>
        <v>Manuele Law LLC</v>
      </c>
      <c r="V16" s="11" t="str">
        <f>V3</f>
        <v>Attorney</v>
      </c>
      <c r="W16" s="11" t="str">
        <f t="shared" ref="W16:X16" si="4">W3</f>
        <v>Travel (Attorney)</v>
      </c>
      <c r="X16" s="11" t="str">
        <f t="shared" si="4"/>
        <v>Investigator</v>
      </c>
      <c r="Y16" s="11" t="str">
        <f>Y3</f>
        <v>Expert</v>
      </c>
      <c r="Z16" s="11" t="str">
        <f>Z3</f>
        <v>Staff</v>
      </c>
      <c r="AA16" s="35"/>
    </row>
    <row r="17" spans="21:27" x14ac:dyDescent="0.3">
      <c r="U17" s="36" t="s">
        <v>23</v>
      </c>
      <c r="V17" s="2">
        <f>SUMIFS($L$4:$L$12,$E$4:$E$12,$U17,$G$4:$G$12,V$3)</f>
        <v>0</v>
      </c>
      <c r="W17" s="3">
        <f t="shared" ref="W17:Z17" si="5">SUMIFS($L$4:$L$12,$E$4:$E$12,$U17,$G$4:$G$12,W$3)</f>
        <v>0</v>
      </c>
      <c r="X17" s="3">
        <f t="shared" si="5"/>
        <v>0</v>
      </c>
      <c r="Y17" s="3">
        <f t="shared" si="5"/>
        <v>0</v>
      </c>
      <c r="Z17" s="4">
        <f t="shared" si="5"/>
        <v>0</v>
      </c>
      <c r="AA17" s="7">
        <f>SUM(V17:Z17)</f>
        <v>0</v>
      </c>
    </row>
    <row r="18" spans="21:27" ht="15" thickBot="1" x14ac:dyDescent="0.35">
      <c r="U18" s="37" t="s">
        <v>39</v>
      </c>
      <c r="V18" s="5">
        <v>0</v>
      </c>
      <c r="W18" s="6" t="s">
        <v>43</v>
      </c>
      <c r="X18" s="6" t="s">
        <v>43</v>
      </c>
      <c r="Y18" s="41" t="s">
        <v>43</v>
      </c>
      <c r="Z18" s="42" t="s">
        <v>43</v>
      </c>
      <c r="AA18" s="7">
        <f>SUM(V18:Z18)</f>
        <v>0</v>
      </c>
    </row>
    <row r="19" spans="21:27" x14ac:dyDescent="0.3">
      <c r="U19" s="25" t="s">
        <v>27</v>
      </c>
      <c r="V19" s="26">
        <f>SUM(V17:V18)</f>
        <v>0</v>
      </c>
      <c r="W19" s="26">
        <f t="shared" ref="W19:X19" si="6">SUM(W17:W18)</f>
        <v>0</v>
      </c>
      <c r="X19" s="26">
        <f t="shared" si="6"/>
        <v>0</v>
      </c>
      <c r="Y19" s="26">
        <f t="shared" ref="Y19:Z19" si="7">SUM(Y17:Y18)</f>
        <v>0</v>
      </c>
      <c r="Z19" s="26">
        <f t="shared" si="7"/>
        <v>0</v>
      </c>
      <c r="AA19" s="7">
        <f>SUM(V17:Z18)</f>
        <v>0</v>
      </c>
    </row>
    <row r="20" spans="21:27" x14ac:dyDescent="0.3">
      <c r="U20" s="12" t="s">
        <v>44</v>
      </c>
    </row>
    <row r="21" spans="21:27" x14ac:dyDescent="0.3">
      <c r="U21" s="12" t="s">
        <v>31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8579-7725-469C-B40E-ECDB9F82EED6}">
  <dimension ref="A1:AA69"/>
  <sheetViews>
    <sheetView tabSelected="1" topLeftCell="K1" workbookViewId="0">
      <selection activeCell="U1" sqref="U1"/>
    </sheetView>
  </sheetViews>
  <sheetFormatPr defaultColWidth="9.109375" defaultRowHeight="14.4" x14ac:dyDescent="0.3"/>
  <cols>
    <col min="1" max="1" width="10.5546875" style="39" customWidth="1"/>
    <col min="2" max="20" width="9.109375" style="7"/>
    <col min="21" max="21" width="59.109375" style="7" bestFit="1" customWidth="1"/>
    <col min="22" max="26" width="12.44140625" style="7" customWidth="1"/>
    <col min="27" max="16384" width="9.109375" style="7"/>
  </cols>
  <sheetData>
    <row r="1" spans="1:27" ht="25.8" x14ac:dyDescent="0.5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2" t="s">
        <v>19</v>
      </c>
    </row>
    <row r="2" spans="1:27" ht="15" thickBot="1" x14ac:dyDescent="0.35">
      <c r="V2" s="44" t="s">
        <v>25</v>
      </c>
      <c r="W2" s="47"/>
      <c r="X2" s="47"/>
      <c r="Y2" s="46"/>
      <c r="Z2" s="46"/>
    </row>
    <row r="3" spans="1:27" ht="43.8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/>
      <c r="U3" s="10" t="str">
        <f>"Nevada Appt Counsel"</f>
        <v>Nevada Appt Counsel</v>
      </c>
      <c r="V3" s="11" t="s">
        <v>15</v>
      </c>
      <c r="W3" s="11" t="s">
        <v>36</v>
      </c>
      <c r="X3" s="11" t="s">
        <v>20</v>
      </c>
      <c r="Y3" s="11" t="s">
        <v>21</v>
      </c>
      <c r="Z3" s="11" t="s">
        <v>35</v>
      </c>
      <c r="AA3" s="34"/>
    </row>
    <row r="4" spans="1:27" x14ac:dyDescent="0.3">
      <c r="A4" s="39">
        <v>45747</v>
      </c>
      <c r="B4" s="7" t="s">
        <v>47</v>
      </c>
      <c r="C4" s="7" t="s">
        <v>48</v>
      </c>
      <c r="D4" s="7" t="s">
        <v>49</v>
      </c>
      <c r="E4" s="7" t="s">
        <v>16</v>
      </c>
      <c r="F4" s="7" t="s">
        <v>50</v>
      </c>
      <c r="G4" s="7" t="s">
        <v>15</v>
      </c>
      <c r="H4" s="7" t="s">
        <v>51</v>
      </c>
      <c r="I4" s="7" t="s">
        <v>52</v>
      </c>
      <c r="J4" s="7" t="s">
        <v>52</v>
      </c>
      <c r="K4" s="7" t="s">
        <v>53</v>
      </c>
      <c r="L4" s="7">
        <v>0.2</v>
      </c>
      <c r="N4" s="7">
        <v>97.3</v>
      </c>
      <c r="O4" s="7" t="s">
        <v>54</v>
      </c>
      <c r="R4" s="7" t="s">
        <v>54</v>
      </c>
      <c r="U4" s="13" t="s">
        <v>22</v>
      </c>
      <c r="V4" s="14">
        <f>SUMIFS($L$4:$L$69,$E$4:$E$69,$U4,$G$4:$G$69,V$3)</f>
        <v>0</v>
      </c>
      <c r="W4" s="15">
        <f t="shared" ref="W4:Z4" si="0">SUMIFS($L$4:$L$69,$E$4:$E$69,$U4,$G$4:$G$69,W$3)</f>
        <v>0</v>
      </c>
      <c r="X4" s="15">
        <f t="shared" si="0"/>
        <v>0</v>
      </c>
      <c r="Y4" s="15">
        <f t="shared" si="0"/>
        <v>0</v>
      </c>
      <c r="Z4" s="15">
        <f t="shared" si="0"/>
        <v>0</v>
      </c>
      <c r="AA4" s="7">
        <f>SUM(V4:Z4)</f>
        <v>0</v>
      </c>
    </row>
    <row r="5" spans="1:27" x14ac:dyDescent="0.3">
      <c r="A5" s="39">
        <v>45747</v>
      </c>
      <c r="B5" s="7" t="s">
        <v>47</v>
      </c>
      <c r="C5" s="7" t="s">
        <v>48</v>
      </c>
      <c r="D5" s="7" t="s">
        <v>49</v>
      </c>
      <c r="E5" s="7" t="s">
        <v>16</v>
      </c>
      <c r="F5" s="7" t="s">
        <v>50</v>
      </c>
      <c r="G5" s="7" t="s">
        <v>15</v>
      </c>
      <c r="H5" s="7" t="s">
        <v>51</v>
      </c>
      <c r="I5" s="7" t="s">
        <v>52</v>
      </c>
      <c r="J5" s="7" t="s">
        <v>52</v>
      </c>
      <c r="K5" s="7" t="s">
        <v>53</v>
      </c>
      <c r="L5" s="7">
        <v>0.3</v>
      </c>
      <c r="N5" s="7">
        <v>97.3</v>
      </c>
      <c r="O5" s="7" t="s">
        <v>54</v>
      </c>
      <c r="R5" s="7" t="s">
        <v>54</v>
      </c>
      <c r="U5" s="17" t="s">
        <v>14</v>
      </c>
      <c r="V5" s="18">
        <f t="shared" ref="V5:Z12" si="1">SUMIFS($L$4:$L$69,$E$4:$E$69,$U5,$G$4:$G$69,V$3)</f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7">
        <f>SUM(V5:Z5)</f>
        <v>0</v>
      </c>
    </row>
    <row r="6" spans="1:27" x14ac:dyDescent="0.3">
      <c r="A6" s="39">
        <v>45747</v>
      </c>
      <c r="B6" s="7" t="s">
        <v>47</v>
      </c>
      <c r="C6" s="7" t="s">
        <v>48</v>
      </c>
      <c r="D6" s="7" t="s">
        <v>49</v>
      </c>
      <c r="E6" s="7" t="s">
        <v>16</v>
      </c>
      <c r="F6" s="7" t="s">
        <v>50</v>
      </c>
      <c r="G6" s="7" t="s">
        <v>15</v>
      </c>
      <c r="H6" s="7" t="s">
        <v>51</v>
      </c>
      <c r="I6" s="7" t="s">
        <v>52</v>
      </c>
      <c r="J6" s="7" t="s">
        <v>52</v>
      </c>
      <c r="K6" s="7" t="s">
        <v>53</v>
      </c>
      <c r="L6" s="7">
        <v>0.2</v>
      </c>
      <c r="N6" s="7">
        <v>97.3</v>
      </c>
      <c r="O6" s="7" t="s">
        <v>54</v>
      </c>
      <c r="R6" s="7" t="s">
        <v>54</v>
      </c>
      <c r="U6" s="17" t="s">
        <v>16</v>
      </c>
      <c r="V6" s="18">
        <f t="shared" si="1"/>
        <v>59.799999999999983</v>
      </c>
      <c r="W6" s="19">
        <f t="shared" si="1"/>
        <v>8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7">
        <f>SUM(V6:Z6)</f>
        <v>67.799999999999983</v>
      </c>
    </row>
    <row r="7" spans="1:27" x14ac:dyDescent="0.3">
      <c r="A7" s="39">
        <v>45681</v>
      </c>
      <c r="B7" s="7" t="s">
        <v>47</v>
      </c>
      <c r="C7" s="7" t="s">
        <v>48</v>
      </c>
      <c r="D7" s="7" t="s">
        <v>49</v>
      </c>
      <c r="E7" s="7" t="s">
        <v>16</v>
      </c>
      <c r="F7" s="7" t="s">
        <v>50</v>
      </c>
      <c r="G7" s="7" t="s">
        <v>15</v>
      </c>
      <c r="H7" s="7" t="s">
        <v>51</v>
      </c>
      <c r="I7" s="7" t="s">
        <v>52</v>
      </c>
      <c r="J7" s="7" t="s">
        <v>52</v>
      </c>
      <c r="K7" s="7" t="s">
        <v>53</v>
      </c>
      <c r="L7" s="7">
        <v>0.5</v>
      </c>
      <c r="N7" s="7">
        <v>97.3</v>
      </c>
      <c r="O7" s="7" t="s">
        <v>54</v>
      </c>
      <c r="R7" s="7" t="s">
        <v>54</v>
      </c>
      <c r="U7" s="17" t="s">
        <v>17</v>
      </c>
      <c r="V7" s="18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7">
        <f>SUM(V7:Z7)</f>
        <v>0</v>
      </c>
    </row>
    <row r="8" spans="1:27" x14ac:dyDescent="0.3">
      <c r="A8" s="39">
        <v>45681</v>
      </c>
      <c r="B8" s="7" t="s">
        <v>47</v>
      </c>
      <c r="C8" s="7" t="s">
        <v>48</v>
      </c>
      <c r="D8" s="7" t="s">
        <v>49</v>
      </c>
      <c r="E8" s="7" t="s">
        <v>16</v>
      </c>
      <c r="F8" s="7" t="s">
        <v>50</v>
      </c>
      <c r="G8" s="7" t="s">
        <v>15</v>
      </c>
      <c r="H8" s="7" t="s">
        <v>51</v>
      </c>
      <c r="I8" s="7" t="s">
        <v>52</v>
      </c>
      <c r="J8" s="7" t="s">
        <v>52</v>
      </c>
      <c r="K8" s="7" t="s">
        <v>53</v>
      </c>
      <c r="L8" s="7">
        <v>1.5</v>
      </c>
      <c r="N8" s="7">
        <v>97.3</v>
      </c>
      <c r="O8" s="7" t="s">
        <v>54</v>
      </c>
      <c r="R8" s="7" t="s">
        <v>54</v>
      </c>
      <c r="U8" s="17" t="s">
        <v>18</v>
      </c>
      <c r="V8" s="18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7">
        <f>SUM(V8:Z8)</f>
        <v>0</v>
      </c>
    </row>
    <row r="9" spans="1:27" x14ac:dyDescent="0.3">
      <c r="A9" s="39">
        <v>45681</v>
      </c>
      <c r="B9" s="7" t="s">
        <v>47</v>
      </c>
      <c r="C9" s="7" t="s">
        <v>48</v>
      </c>
      <c r="D9" s="7" t="s">
        <v>49</v>
      </c>
      <c r="E9" s="7" t="s">
        <v>16</v>
      </c>
      <c r="F9" s="7" t="s">
        <v>50</v>
      </c>
      <c r="G9" s="7" t="s">
        <v>36</v>
      </c>
      <c r="H9" s="7" t="s">
        <v>51</v>
      </c>
      <c r="I9" s="7" t="s">
        <v>52</v>
      </c>
      <c r="J9" s="7" t="s">
        <v>52</v>
      </c>
      <c r="K9" s="7" t="s">
        <v>53</v>
      </c>
      <c r="L9" s="7">
        <v>4</v>
      </c>
      <c r="N9" s="7">
        <v>97.3</v>
      </c>
      <c r="O9" s="7" t="s">
        <v>54</v>
      </c>
      <c r="R9" s="7" t="s">
        <v>54</v>
      </c>
      <c r="U9" s="17" t="s">
        <v>37</v>
      </c>
      <c r="V9" s="18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</row>
    <row r="10" spans="1:27" x14ac:dyDescent="0.3">
      <c r="A10" s="39">
        <v>45688</v>
      </c>
      <c r="B10" s="7" t="s">
        <v>47</v>
      </c>
      <c r="C10" s="7" t="s">
        <v>48</v>
      </c>
      <c r="D10" s="7" t="s">
        <v>49</v>
      </c>
      <c r="E10" s="7" t="s">
        <v>16</v>
      </c>
      <c r="F10" s="7" t="s">
        <v>50</v>
      </c>
      <c r="G10" s="7" t="s">
        <v>15</v>
      </c>
      <c r="H10" s="7" t="s">
        <v>51</v>
      </c>
      <c r="I10" s="7" t="s">
        <v>52</v>
      </c>
      <c r="J10" s="7" t="s">
        <v>52</v>
      </c>
      <c r="K10" s="7" t="s">
        <v>53</v>
      </c>
      <c r="L10" s="7">
        <v>0.3</v>
      </c>
      <c r="N10" s="7">
        <v>97.3</v>
      </c>
      <c r="O10" s="7" t="s">
        <v>54</v>
      </c>
      <c r="R10" s="7" t="s">
        <v>54</v>
      </c>
      <c r="U10" s="17" t="s">
        <v>38</v>
      </c>
      <c r="V10" s="18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7">
        <f>SUM(V10:Z10)</f>
        <v>0</v>
      </c>
    </row>
    <row r="11" spans="1:27" x14ac:dyDescent="0.3">
      <c r="A11" s="39">
        <v>45688</v>
      </c>
      <c r="B11" s="7" t="s">
        <v>47</v>
      </c>
      <c r="C11" s="7" t="s">
        <v>48</v>
      </c>
      <c r="D11" s="7" t="s">
        <v>49</v>
      </c>
      <c r="E11" s="7" t="s">
        <v>16</v>
      </c>
      <c r="F11" s="7" t="s">
        <v>50</v>
      </c>
      <c r="G11" s="7" t="s">
        <v>15</v>
      </c>
      <c r="H11" s="7" t="s">
        <v>51</v>
      </c>
      <c r="I11" s="7" t="s">
        <v>52</v>
      </c>
      <c r="J11" s="7" t="s">
        <v>52</v>
      </c>
      <c r="K11" s="7" t="s">
        <v>53</v>
      </c>
      <c r="L11" s="7">
        <v>0.5</v>
      </c>
      <c r="N11" s="7">
        <v>97.3</v>
      </c>
      <c r="O11" s="7" t="s">
        <v>54</v>
      </c>
      <c r="R11" s="7" t="s">
        <v>54</v>
      </c>
      <c r="U11" s="17" t="s">
        <v>24</v>
      </c>
      <c r="V11" s="18">
        <f t="shared" si="1"/>
        <v>0.8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7">
        <f>SUM(V11:Z11)</f>
        <v>0.8</v>
      </c>
    </row>
    <row r="12" spans="1:27" ht="15" thickBot="1" x14ac:dyDescent="0.35">
      <c r="A12" s="39">
        <v>45691</v>
      </c>
      <c r="B12" s="7" t="s">
        <v>47</v>
      </c>
      <c r="C12" s="7" t="s">
        <v>48</v>
      </c>
      <c r="D12" s="7" t="s">
        <v>49</v>
      </c>
      <c r="E12" s="7" t="s">
        <v>16</v>
      </c>
      <c r="F12" s="7" t="s">
        <v>50</v>
      </c>
      <c r="G12" s="7" t="s">
        <v>15</v>
      </c>
      <c r="H12" s="7" t="s">
        <v>51</v>
      </c>
      <c r="I12" s="7" t="s">
        <v>52</v>
      </c>
      <c r="J12" s="7" t="s">
        <v>52</v>
      </c>
      <c r="K12" s="7" t="s">
        <v>53</v>
      </c>
      <c r="L12" s="7">
        <v>0.2</v>
      </c>
      <c r="N12" s="7">
        <v>97.3</v>
      </c>
      <c r="O12" s="7" t="s">
        <v>54</v>
      </c>
      <c r="R12" s="7" t="s">
        <v>54</v>
      </c>
      <c r="U12" s="38" t="s">
        <v>40</v>
      </c>
      <c r="V12" s="22">
        <f t="shared" si="1"/>
        <v>0</v>
      </c>
      <c r="W12" s="23">
        <f t="shared" si="1"/>
        <v>0</v>
      </c>
      <c r="X12" s="23">
        <f t="shared" si="1"/>
        <v>0</v>
      </c>
      <c r="Y12" s="23">
        <f t="shared" si="1"/>
        <v>0</v>
      </c>
      <c r="Z12" s="23">
        <f t="shared" si="1"/>
        <v>0</v>
      </c>
      <c r="AA12" s="7">
        <f>SUM(V12:Z12)</f>
        <v>0</v>
      </c>
    </row>
    <row r="13" spans="1:27" x14ac:dyDescent="0.3">
      <c r="A13" s="39">
        <v>45691</v>
      </c>
      <c r="B13" s="7" t="s">
        <v>47</v>
      </c>
      <c r="C13" s="7" t="s">
        <v>48</v>
      </c>
      <c r="D13" s="7" t="s">
        <v>49</v>
      </c>
      <c r="E13" s="7" t="s">
        <v>16</v>
      </c>
      <c r="F13" s="7" t="s">
        <v>50</v>
      </c>
      <c r="G13" s="7" t="s">
        <v>15</v>
      </c>
      <c r="H13" s="7" t="s">
        <v>51</v>
      </c>
      <c r="I13" s="7" t="s">
        <v>52</v>
      </c>
      <c r="J13" s="7" t="s">
        <v>52</v>
      </c>
      <c r="K13" s="7" t="s">
        <v>53</v>
      </c>
      <c r="L13" s="7">
        <v>0.4</v>
      </c>
      <c r="N13" s="7">
        <v>97.3</v>
      </c>
      <c r="O13" s="7" t="s">
        <v>54</v>
      </c>
      <c r="R13" s="7" t="s">
        <v>54</v>
      </c>
      <c r="U13" s="25" t="s">
        <v>27</v>
      </c>
      <c r="V13" s="26">
        <f>SUM(V4:V12)</f>
        <v>60.59999999999998</v>
      </c>
      <c r="W13" s="26">
        <f t="shared" ref="W13:Z13" si="2">SUM(W4:W12)</f>
        <v>8</v>
      </c>
      <c r="X13" s="26">
        <f t="shared" si="2"/>
        <v>0</v>
      </c>
      <c r="Y13" s="26">
        <f t="shared" si="2"/>
        <v>0</v>
      </c>
      <c r="Z13" s="26">
        <f t="shared" si="2"/>
        <v>0</v>
      </c>
      <c r="AA13" s="7">
        <f>SUM(V4:Z12)</f>
        <v>68.59999999999998</v>
      </c>
    </row>
    <row r="14" spans="1:27" ht="15" customHeight="1" x14ac:dyDescent="0.3">
      <c r="A14" s="39">
        <v>45691</v>
      </c>
      <c r="B14" s="7" t="s">
        <v>47</v>
      </c>
      <c r="C14" s="7" t="s">
        <v>48</v>
      </c>
      <c r="D14" s="7" t="s">
        <v>49</v>
      </c>
      <c r="E14" s="7" t="s">
        <v>16</v>
      </c>
      <c r="F14" s="7" t="s">
        <v>50</v>
      </c>
      <c r="G14" s="7" t="s">
        <v>15</v>
      </c>
      <c r="H14" s="7" t="s">
        <v>51</v>
      </c>
      <c r="I14" s="7" t="s">
        <v>52</v>
      </c>
      <c r="J14" s="7" t="s">
        <v>52</v>
      </c>
      <c r="K14" s="7" t="s">
        <v>53</v>
      </c>
      <c r="L14" s="7">
        <v>0.5</v>
      </c>
      <c r="N14" s="7">
        <v>97.3</v>
      </c>
      <c r="O14" s="7" t="s">
        <v>54</v>
      </c>
      <c r="R14" s="7" t="s">
        <v>54</v>
      </c>
      <c r="U14" s="32"/>
    </row>
    <row r="15" spans="1:27" ht="15" thickBot="1" x14ac:dyDescent="0.35">
      <c r="A15" s="39">
        <v>45691</v>
      </c>
      <c r="B15" s="7" t="s">
        <v>47</v>
      </c>
      <c r="C15" s="7" t="s">
        <v>48</v>
      </c>
      <c r="D15" s="7" t="s">
        <v>49</v>
      </c>
      <c r="E15" s="7" t="s">
        <v>16</v>
      </c>
      <c r="F15" s="7" t="s">
        <v>50</v>
      </c>
      <c r="G15" s="7" t="s">
        <v>15</v>
      </c>
      <c r="H15" s="7" t="s">
        <v>51</v>
      </c>
      <c r="I15" s="7" t="s">
        <v>52</v>
      </c>
      <c r="J15" s="7" t="s">
        <v>52</v>
      </c>
      <c r="K15" s="7" t="s">
        <v>53</v>
      </c>
      <c r="L15" s="7">
        <v>0.5</v>
      </c>
      <c r="N15" s="7">
        <v>97.3</v>
      </c>
      <c r="O15" s="7" t="s">
        <v>54</v>
      </c>
      <c r="R15" s="7" t="s">
        <v>54</v>
      </c>
      <c r="V15" s="44" t="s">
        <v>26</v>
      </c>
      <c r="W15" s="47"/>
      <c r="X15" s="47"/>
      <c r="Y15" s="46"/>
      <c r="Z15" s="46"/>
    </row>
    <row r="16" spans="1:27" ht="29.4" thickBot="1" x14ac:dyDescent="0.35">
      <c r="A16" s="39">
        <v>45691</v>
      </c>
      <c r="B16" s="7" t="s">
        <v>47</v>
      </c>
      <c r="C16" s="7" t="s">
        <v>48</v>
      </c>
      <c r="D16" s="7" t="s">
        <v>49</v>
      </c>
      <c r="E16" s="7" t="s">
        <v>16</v>
      </c>
      <c r="F16" s="7" t="s">
        <v>50</v>
      </c>
      <c r="G16" s="7" t="s">
        <v>15</v>
      </c>
      <c r="H16" s="7" t="s">
        <v>51</v>
      </c>
      <c r="I16" s="7" t="s">
        <v>52</v>
      </c>
      <c r="J16" s="7" t="s">
        <v>52</v>
      </c>
      <c r="K16" s="7" t="s">
        <v>53</v>
      </c>
      <c r="L16" s="7">
        <v>0.4</v>
      </c>
      <c r="N16" s="7">
        <v>97.3</v>
      </c>
      <c r="O16" s="7" t="s">
        <v>54</v>
      </c>
      <c r="R16" s="7" t="s">
        <v>54</v>
      </c>
      <c r="U16" s="10" t="str">
        <f>U4</f>
        <v>Appeals (Felony &amp; GM)</v>
      </c>
      <c r="V16" s="11" t="str">
        <f>V3</f>
        <v>Attorney</v>
      </c>
      <c r="W16" s="11" t="str">
        <f t="shared" ref="W16:X16" si="3">W3</f>
        <v>Travel (Attorney)</v>
      </c>
      <c r="X16" s="11" t="str">
        <f t="shared" si="3"/>
        <v>Investigator</v>
      </c>
      <c r="Y16" s="11" t="str">
        <f>Y3</f>
        <v>Expert</v>
      </c>
      <c r="Z16" s="11" t="str">
        <f>Z3</f>
        <v>Staff</v>
      </c>
      <c r="AA16" s="35"/>
    </row>
    <row r="17" spans="1:27" x14ac:dyDescent="0.3">
      <c r="A17" s="39">
        <v>45693</v>
      </c>
      <c r="B17" s="7" t="s">
        <v>47</v>
      </c>
      <c r="C17" s="7" t="s">
        <v>48</v>
      </c>
      <c r="D17" s="7" t="s">
        <v>49</v>
      </c>
      <c r="E17" s="7" t="s">
        <v>16</v>
      </c>
      <c r="F17" s="7" t="s">
        <v>50</v>
      </c>
      <c r="G17" s="7" t="s">
        <v>15</v>
      </c>
      <c r="H17" s="7" t="s">
        <v>51</v>
      </c>
      <c r="I17" s="7" t="s">
        <v>52</v>
      </c>
      <c r="J17" s="7" t="s">
        <v>52</v>
      </c>
      <c r="K17" s="7" t="s">
        <v>53</v>
      </c>
      <c r="L17" s="7">
        <v>1.7</v>
      </c>
      <c r="N17" s="7">
        <v>97.3</v>
      </c>
      <c r="O17" s="7" t="s">
        <v>54</v>
      </c>
      <c r="R17" s="7" t="s">
        <v>54</v>
      </c>
      <c r="U17" s="36" t="s">
        <v>23</v>
      </c>
      <c r="V17" s="2">
        <f>SUMIFS($L$4:$L$69,$E$4:$E$69,$U17,$G$4:$G$69,V$3)</f>
        <v>0</v>
      </c>
      <c r="W17" s="3">
        <f t="shared" ref="W17:Z17" si="4">SUMIFS($L$4:$L$69,$E$4:$E$69,$U17,$G$4:$G$69,W$3)</f>
        <v>0</v>
      </c>
      <c r="X17" s="3">
        <f t="shared" si="4"/>
        <v>0</v>
      </c>
      <c r="Y17" s="3">
        <f t="shared" si="4"/>
        <v>0</v>
      </c>
      <c r="Z17" s="4">
        <f t="shared" si="4"/>
        <v>0</v>
      </c>
      <c r="AA17" s="7">
        <f>SUM(V17:Z17)</f>
        <v>0</v>
      </c>
    </row>
    <row r="18" spans="1:27" ht="15" thickBot="1" x14ac:dyDescent="0.35">
      <c r="A18" s="39">
        <v>45693</v>
      </c>
      <c r="B18" s="7" t="s">
        <v>47</v>
      </c>
      <c r="C18" s="7" t="s">
        <v>48</v>
      </c>
      <c r="D18" s="7" t="s">
        <v>49</v>
      </c>
      <c r="E18" s="7" t="s">
        <v>16</v>
      </c>
      <c r="F18" s="7" t="s">
        <v>50</v>
      </c>
      <c r="G18" s="7" t="s">
        <v>15</v>
      </c>
      <c r="H18" s="7" t="s">
        <v>51</v>
      </c>
      <c r="I18" s="7" t="s">
        <v>52</v>
      </c>
      <c r="J18" s="7" t="s">
        <v>52</v>
      </c>
      <c r="K18" s="7" t="s">
        <v>53</v>
      </c>
      <c r="L18" s="7">
        <v>0.5</v>
      </c>
      <c r="N18" s="7">
        <v>97.3</v>
      </c>
      <c r="O18" s="7" t="s">
        <v>54</v>
      </c>
      <c r="R18" s="7" t="s">
        <v>54</v>
      </c>
      <c r="U18" s="37" t="s">
        <v>39</v>
      </c>
      <c r="V18" s="5" t="s">
        <v>43</v>
      </c>
      <c r="W18" s="6" t="s">
        <v>43</v>
      </c>
      <c r="X18" s="6" t="s">
        <v>43</v>
      </c>
      <c r="Y18" s="41" t="s">
        <v>43</v>
      </c>
      <c r="Z18" s="42" t="s">
        <v>43</v>
      </c>
      <c r="AA18" s="7">
        <f>SUM(V18:Z18)</f>
        <v>0</v>
      </c>
    </row>
    <row r="19" spans="1:27" x14ac:dyDescent="0.3">
      <c r="A19" s="39">
        <v>45695</v>
      </c>
      <c r="B19" s="7" t="s">
        <v>47</v>
      </c>
      <c r="C19" s="7" t="s">
        <v>48</v>
      </c>
      <c r="D19" s="7" t="s">
        <v>49</v>
      </c>
      <c r="E19" s="7" t="s">
        <v>16</v>
      </c>
      <c r="F19" s="7" t="s">
        <v>50</v>
      </c>
      <c r="G19" s="7" t="s">
        <v>15</v>
      </c>
      <c r="H19" s="7" t="s">
        <v>51</v>
      </c>
      <c r="I19" s="7" t="s">
        <v>52</v>
      </c>
      <c r="J19" s="7" t="s">
        <v>52</v>
      </c>
      <c r="K19" s="7" t="s">
        <v>53</v>
      </c>
      <c r="L19" s="7">
        <v>0.3</v>
      </c>
      <c r="N19" s="7">
        <v>97.3</v>
      </c>
      <c r="O19" s="7" t="s">
        <v>54</v>
      </c>
      <c r="R19" s="7" t="s">
        <v>54</v>
      </c>
      <c r="U19" s="25" t="s">
        <v>27</v>
      </c>
      <c r="V19" s="26">
        <f>SUM(V17:V18)</f>
        <v>0</v>
      </c>
      <c r="W19" s="26">
        <f t="shared" ref="W19:Z19" si="5">SUM(W17:W18)</f>
        <v>0</v>
      </c>
      <c r="X19" s="26">
        <f t="shared" si="5"/>
        <v>0</v>
      </c>
      <c r="Y19" s="26">
        <f t="shared" si="5"/>
        <v>0</v>
      </c>
      <c r="Z19" s="26">
        <f t="shared" si="5"/>
        <v>0</v>
      </c>
      <c r="AA19" s="7">
        <f>SUM(V17:Z18)</f>
        <v>0</v>
      </c>
    </row>
    <row r="20" spans="1:27" x14ac:dyDescent="0.3">
      <c r="A20" s="39">
        <v>45698</v>
      </c>
      <c r="B20" s="7" t="s">
        <v>47</v>
      </c>
      <c r="C20" s="7" t="s">
        <v>48</v>
      </c>
      <c r="D20" s="7" t="s">
        <v>49</v>
      </c>
      <c r="E20" s="7" t="s">
        <v>16</v>
      </c>
      <c r="F20" s="7" t="s">
        <v>50</v>
      </c>
      <c r="G20" s="7" t="s">
        <v>15</v>
      </c>
      <c r="H20" s="7" t="s">
        <v>51</v>
      </c>
      <c r="I20" s="7" t="s">
        <v>52</v>
      </c>
      <c r="J20" s="7" t="s">
        <v>52</v>
      </c>
      <c r="K20" s="7" t="s">
        <v>53</v>
      </c>
      <c r="L20" s="7">
        <v>0.5</v>
      </c>
      <c r="N20" s="7">
        <v>97.3</v>
      </c>
      <c r="O20" s="7" t="s">
        <v>54</v>
      </c>
      <c r="R20" s="7" t="s">
        <v>54</v>
      </c>
      <c r="U20" s="12" t="s">
        <v>45</v>
      </c>
    </row>
    <row r="21" spans="1:27" x14ac:dyDescent="0.3">
      <c r="A21" s="39">
        <v>45707</v>
      </c>
      <c r="B21" s="7" t="s">
        <v>47</v>
      </c>
      <c r="C21" s="7" t="s">
        <v>48</v>
      </c>
      <c r="D21" s="7" t="s">
        <v>49</v>
      </c>
      <c r="E21" s="7" t="s">
        <v>16</v>
      </c>
      <c r="F21" s="7" t="s">
        <v>50</v>
      </c>
      <c r="G21" s="7" t="s">
        <v>15</v>
      </c>
      <c r="H21" s="7" t="s">
        <v>51</v>
      </c>
      <c r="I21" s="7" t="s">
        <v>52</v>
      </c>
      <c r="J21" s="7" t="s">
        <v>52</v>
      </c>
      <c r="K21" s="7" t="s">
        <v>53</v>
      </c>
      <c r="L21" s="7">
        <v>0.6</v>
      </c>
      <c r="N21" s="7">
        <v>97.3</v>
      </c>
      <c r="O21" s="7" t="s">
        <v>54</v>
      </c>
      <c r="R21" s="7" t="s">
        <v>54</v>
      </c>
      <c r="U21" s="12"/>
    </row>
    <row r="22" spans="1:27" x14ac:dyDescent="0.3">
      <c r="A22" s="39">
        <v>45707</v>
      </c>
      <c r="B22" s="7" t="s">
        <v>47</v>
      </c>
      <c r="C22" s="7" t="s">
        <v>48</v>
      </c>
      <c r="D22" s="7" t="s">
        <v>49</v>
      </c>
      <c r="E22" s="7" t="s">
        <v>16</v>
      </c>
      <c r="F22" s="7" t="s">
        <v>50</v>
      </c>
      <c r="G22" s="7" t="s">
        <v>15</v>
      </c>
      <c r="H22" s="7" t="s">
        <v>51</v>
      </c>
      <c r="I22" s="7" t="s">
        <v>52</v>
      </c>
      <c r="J22" s="7" t="s">
        <v>52</v>
      </c>
      <c r="K22" s="7" t="s">
        <v>53</v>
      </c>
      <c r="L22" s="7">
        <v>0.8</v>
      </c>
      <c r="N22" s="7">
        <v>97.3</v>
      </c>
      <c r="O22" s="7" t="s">
        <v>54</v>
      </c>
      <c r="R22" s="7" t="s">
        <v>54</v>
      </c>
    </row>
    <row r="23" spans="1:27" x14ac:dyDescent="0.3">
      <c r="A23" s="39">
        <v>45707</v>
      </c>
      <c r="B23" s="7" t="s">
        <v>47</v>
      </c>
      <c r="C23" s="7" t="s">
        <v>48</v>
      </c>
      <c r="D23" s="7" t="s">
        <v>49</v>
      </c>
      <c r="E23" s="7" t="s">
        <v>16</v>
      </c>
      <c r="F23" s="7" t="s">
        <v>50</v>
      </c>
      <c r="G23" s="7" t="s">
        <v>15</v>
      </c>
      <c r="H23" s="7" t="s">
        <v>51</v>
      </c>
      <c r="I23" s="7" t="s">
        <v>52</v>
      </c>
      <c r="J23" s="7" t="s">
        <v>52</v>
      </c>
      <c r="K23" s="7" t="s">
        <v>53</v>
      </c>
      <c r="L23" s="7">
        <v>1.2</v>
      </c>
      <c r="N23" s="7">
        <v>97.3</v>
      </c>
      <c r="O23" s="7" t="s">
        <v>54</v>
      </c>
      <c r="R23" s="7" t="s">
        <v>54</v>
      </c>
    </row>
    <row r="24" spans="1:27" x14ac:dyDescent="0.3">
      <c r="A24" s="39">
        <v>45721</v>
      </c>
      <c r="B24" s="7" t="s">
        <v>47</v>
      </c>
      <c r="C24" s="7" t="s">
        <v>48</v>
      </c>
      <c r="D24" s="7" t="s">
        <v>49</v>
      </c>
      <c r="E24" s="7" t="s">
        <v>16</v>
      </c>
      <c r="F24" s="7" t="s">
        <v>50</v>
      </c>
      <c r="G24" s="7" t="s">
        <v>36</v>
      </c>
      <c r="H24" s="7" t="s">
        <v>51</v>
      </c>
      <c r="I24" s="7" t="s">
        <v>52</v>
      </c>
      <c r="J24" s="7" t="s">
        <v>52</v>
      </c>
      <c r="K24" s="7" t="s">
        <v>53</v>
      </c>
      <c r="L24" s="7">
        <v>2</v>
      </c>
      <c r="N24" s="7">
        <v>97.3</v>
      </c>
      <c r="O24" s="7" t="s">
        <v>54</v>
      </c>
      <c r="R24" s="7" t="s">
        <v>54</v>
      </c>
    </row>
    <row r="25" spans="1:27" x14ac:dyDescent="0.3">
      <c r="A25" s="39">
        <v>45721</v>
      </c>
      <c r="B25" s="7" t="s">
        <v>47</v>
      </c>
      <c r="C25" s="7" t="s">
        <v>48</v>
      </c>
      <c r="D25" s="7" t="s">
        <v>49</v>
      </c>
      <c r="E25" s="7" t="s">
        <v>16</v>
      </c>
      <c r="F25" s="7" t="s">
        <v>50</v>
      </c>
      <c r="G25" s="7" t="s">
        <v>15</v>
      </c>
      <c r="H25" s="7" t="s">
        <v>51</v>
      </c>
      <c r="I25" s="7" t="s">
        <v>52</v>
      </c>
      <c r="J25" s="7" t="s">
        <v>52</v>
      </c>
      <c r="K25" s="7" t="s">
        <v>53</v>
      </c>
      <c r="L25" s="7">
        <v>1.5</v>
      </c>
      <c r="N25" s="7">
        <v>97.3</v>
      </c>
      <c r="O25" s="7" t="s">
        <v>54</v>
      </c>
      <c r="R25" s="7" t="s">
        <v>54</v>
      </c>
    </row>
    <row r="26" spans="1:27" x14ac:dyDescent="0.3">
      <c r="A26" s="39">
        <v>45721</v>
      </c>
      <c r="B26" s="7" t="s">
        <v>47</v>
      </c>
      <c r="C26" s="7" t="s">
        <v>48</v>
      </c>
      <c r="D26" s="7" t="s">
        <v>49</v>
      </c>
      <c r="E26" s="7" t="s">
        <v>16</v>
      </c>
      <c r="F26" s="7" t="s">
        <v>50</v>
      </c>
      <c r="G26" s="7" t="s">
        <v>36</v>
      </c>
      <c r="H26" s="7" t="s">
        <v>51</v>
      </c>
      <c r="I26" s="7" t="s">
        <v>52</v>
      </c>
      <c r="J26" s="7" t="s">
        <v>52</v>
      </c>
      <c r="K26" s="7" t="s">
        <v>53</v>
      </c>
      <c r="L26" s="7">
        <v>2</v>
      </c>
      <c r="N26" s="7">
        <v>97.3</v>
      </c>
      <c r="O26" s="7" t="s">
        <v>54</v>
      </c>
      <c r="R26" s="7" t="s">
        <v>54</v>
      </c>
    </row>
    <row r="27" spans="1:27" x14ac:dyDescent="0.3">
      <c r="A27" s="39">
        <v>45721</v>
      </c>
      <c r="B27" s="7" t="s">
        <v>47</v>
      </c>
      <c r="C27" s="7" t="s">
        <v>48</v>
      </c>
      <c r="D27" s="7" t="s">
        <v>49</v>
      </c>
      <c r="E27" s="7" t="s">
        <v>16</v>
      </c>
      <c r="F27" s="7" t="s">
        <v>50</v>
      </c>
      <c r="G27" s="7" t="s">
        <v>15</v>
      </c>
      <c r="H27" s="7" t="s">
        <v>51</v>
      </c>
      <c r="I27" s="7" t="s">
        <v>52</v>
      </c>
      <c r="J27" s="7" t="s">
        <v>52</v>
      </c>
      <c r="K27" s="7" t="s">
        <v>53</v>
      </c>
      <c r="L27" s="7">
        <v>0.4</v>
      </c>
      <c r="N27" s="7">
        <v>97.3</v>
      </c>
      <c r="O27" s="7" t="s">
        <v>54</v>
      </c>
      <c r="R27" s="7" t="s">
        <v>54</v>
      </c>
    </row>
    <row r="28" spans="1:27" x14ac:dyDescent="0.3">
      <c r="A28" s="39">
        <v>45727</v>
      </c>
      <c r="B28" s="7" t="s">
        <v>47</v>
      </c>
      <c r="C28" s="7" t="s">
        <v>48</v>
      </c>
      <c r="D28" s="7" t="s">
        <v>49</v>
      </c>
      <c r="E28" s="7" t="s">
        <v>16</v>
      </c>
      <c r="F28" s="7" t="s">
        <v>50</v>
      </c>
      <c r="G28" s="7" t="s">
        <v>15</v>
      </c>
      <c r="H28" s="7" t="s">
        <v>51</v>
      </c>
      <c r="I28" s="7" t="s">
        <v>52</v>
      </c>
      <c r="J28" s="7" t="s">
        <v>52</v>
      </c>
      <c r="K28" s="7" t="s">
        <v>53</v>
      </c>
      <c r="L28" s="7">
        <v>0.8</v>
      </c>
      <c r="N28" s="7">
        <v>97.3</v>
      </c>
      <c r="O28" s="7" t="s">
        <v>54</v>
      </c>
      <c r="R28" s="7" t="s">
        <v>54</v>
      </c>
    </row>
    <row r="29" spans="1:27" x14ac:dyDescent="0.3">
      <c r="A29" s="39">
        <v>45729</v>
      </c>
      <c r="B29" s="7" t="s">
        <v>47</v>
      </c>
      <c r="C29" s="7" t="s">
        <v>48</v>
      </c>
      <c r="D29" s="7" t="s">
        <v>49</v>
      </c>
      <c r="E29" s="7" t="s">
        <v>16</v>
      </c>
      <c r="F29" s="7" t="s">
        <v>50</v>
      </c>
      <c r="G29" s="7" t="s">
        <v>15</v>
      </c>
      <c r="H29" s="7" t="s">
        <v>51</v>
      </c>
      <c r="I29" s="7" t="s">
        <v>52</v>
      </c>
      <c r="J29" s="7" t="s">
        <v>52</v>
      </c>
      <c r="K29" s="7" t="s">
        <v>53</v>
      </c>
      <c r="L29" s="7">
        <v>0.3</v>
      </c>
      <c r="N29" s="7">
        <v>97.3</v>
      </c>
      <c r="O29" s="7" t="s">
        <v>54</v>
      </c>
      <c r="R29" s="7" t="s">
        <v>54</v>
      </c>
    </row>
    <row r="30" spans="1:27" x14ac:dyDescent="0.3">
      <c r="A30" s="39">
        <v>45733</v>
      </c>
      <c r="B30" s="7" t="s">
        <v>47</v>
      </c>
      <c r="C30" s="7" t="s">
        <v>48</v>
      </c>
      <c r="D30" s="7" t="s">
        <v>49</v>
      </c>
      <c r="E30" s="7" t="s">
        <v>16</v>
      </c>
      <c r="F30" s="7" t="s">
        <v>50</v>
      </c>
      <c r="G30" s="7" t="s">
        <v>15</v>
      </c>
      <c r="H30" s="7" t="s">
        <v>51</v>
      </c>
      <c r="I30" s="7" t="s">
        <v>52</v>
      </c>
      <c r="J30" s="7" t="s">
        <v>52</v>
      </c>
      <c r="K30" s="7" t="s">
        <v>53</v>
      </c>
      <c r="L30" s="7">
        <v>0.9</v>
      </c>
      <c r="N30" s="7">
        <v>97.3</v>
      </c>
      <c r="O30" s="7" t="s">
        <v>54</v>
      </c>
      <c r="R30" s="7" t="s">
        <v>54</v>
      </c>
    </row>
    <row r="31" spans="1:27" x14ac:dyDescent="0.3">
      <c r="A31" s="39">
        <v>45733</v>
      </c>
      <c r="B31" s="7" t="s">
        <v>47</v>
      </c>
      <c r="C31" s="7" t="s">
        <v>48</v>
      </c>
      <c r="D31" s="7" t="s">
        <v>49</v>
      </c>
      <c r="E31" s="7" t="s">
        <v>16</v>
      </c>
      <c r="F31" s="7" t="s">
        <v>50</v>
      </c>
      <c r="G31" s="7" t="s">
        <v>15</v>
      </c>
      <c r="H31" s="7" t="s">
        <v>51</v>
      </c>
      <c r="I31" s="7" t="s">
        <v>52</v>
      </c>
      <c r="J31" s="7" t="s">
        <v>52</v>
      </c>
      <c r="K31" s="7" t="s">
        <v>53</v>
      </c>
      <c r="L31" s="7">
        <v>1</v>
      </c>
      <c r="N31" s="7">
        <v>97.3</v>
      </c>
      <c r="O31" s="7" t="s">
        <v>54</v>
      </c>
      <c r="R31" s="7" t="s">
        <v>54</v>
      </c>
    </row>
    <row r="32" spans="1:27" x14ac:dyDescent="0.3">
      <c r="A32" s="39">
        <v>45733</v>
      </c>
      <c r="B32" s="7" t="s">
        <v>47</v>
      </c>
      <c r="C32" s="7" t="s">
        <v>48</v>
      </c>
      <c r="D32" s="7" t="s">
        <v>49</v>
      </c>
      <c r="E32" s="7" t="s">
        <v>16</v>
      </c>
      <c r="F32" s="7" t="s">
        <v>50</v>
      </c>
      <c r="G32" s="7" t="s">
        <v>15</v>
      </c>
      <c r="H32" s="7" t="s">
        <v>51</v>
      </c>
      <c r="I32" s="7" t="s">
        <v>52</v>
      </c>
      <c r="J32" s="7" t="s">
        <v>52</v>
      </c>
      <c r="K32" s="7" t="s">
        <v>53</v>
      </c>
      <c r="L32" s="7">
        <v>1.3</v>
      </c>
      <c r="N32" s="7">
        <v>97.3</v>
      </c>
      <c r="O32" s="7" t="s">
        <v>54</v>
      </c>
      <c r="R32" s="7" t="s">
        <v>54</v>
      </c>
    </row>
    <row r="33" spans="1:18" x14ac:dyDescent="0.3">
      <c r="A33" s="39">
        <v>45733</v>
      </c>
      <c r="B33" s="7" t="s">
        <v>47</v>
      </c>
      <c r="C33" s="7" t="s">
        <v>48</v>
      </c>
      <c r="D33" s="7" t="s">
        <v>49</v>
      </c>
      <c r="E33" s="7" t="s">
        <v>16</v>
      </c>
      <c r="F33" s="7" t="s">
        <v>50</v>
      </c>
      <c r="G33" s="7" t="s">
        <v>15</v>
      </c>
      <c r="H33" s="7" t="s">
        <v>51</v>
      </c>
      <c r="I33" s="7" t="s">
        <v>52</v>
      </c>
      <c r="J33" s="7" t="s">
        <v>52</v>
      </c>
      <c r="K33" s="7" t="s">
        <v>53</v>
      </c>
      <c r="L33" s="7">
        <v>0.8</v>
      </c>
      <c r="N33" s="7">
        <v>97.3</v>
      </c>
      <c r="O33" s="7" t="s">
        <v>54</v>
      </c>
      <c r="R33" s="7" t="s">
        <v>54</v>
      </c>
    </row>
    <row r="34" spans="1:18" x14ac:dyDescent="0.3">
      <c r="A34" s="39">
        <v>45733</v>
      </c>
      <c r="B34" s="7" t="s">
        <v>47</v>
      </c>
      <c r="C34" s="7" t="s">
        <v>48</v>
      </c>
      <c r="D34" s="7" t="s">
        <v>49</v>
      </c>
      <c r="E34" s="7" t="s">
        <v>16</v>
      </c>
      <c r="F34" s="7" t="s">
        <v>50</v>
      </c>
      <c r="G34" s="7" t="s">
        <v>15</v>
      </c>
      <c r="H34" s="7" t="s">
        <v>51</v>
      </c>
      <c r="I34" s="7" t="s">
        <v>52</v>
      </c>
      <c r="J34" s="7" t="s">
        <v>52</v>
      </c>
      <c r="K34" s="7" t="s">
        <v>53</v>
      </c>
      <c r="L34" s="7">
        <v>0.6</v>
      </c>
      <c r="N34" s="7">
        <v>97.3</v>
      </c>
      <c r="O34" s="7" t="s">
        <v>54</v>
      </c>
      <c r="R34" s="7" t="s">
        <v>54</v>
      </c>
    </row>
    <row r="35" spans="1:18" x14ac:dyDescent="0.3">
      <c r="A35" s="39">
        <v>45737</v>
      </c>
      <c r="B35" s="7" t="s">
        <v>47</v>
      </c>
      <c r="C35" s="7" t="s">
        <v>48</v>
      </c>
      <c r="D35" s="7" t="s">
        <v>49</v>
      </c>
      <c r="E35" s="7" t="s">
        <v>16</v>
      </c>
      <c r="F35" s="7" t="s">
        <v>50</v>
      </c>
      <c r="G35" s="7" t="s">
        <v>15</v>
      </c>
      <c r="H35" s="7" t="s">
        <v>51</v>
      </c>
      <c r="I35" s="7" t="s">
        <v>52</v>
      </c>
      <c r="J35" s="7" t="s">
        <v>52</v>
      </c>
      <c r="K35" s="7" t="s">
        <v>53</v>
      </c>
      <c r="L35" s="7">
        <v>1.2</v>
      </c>
      <c r="N35" s="7">
        <v>97.3</v>
      </c>
      <c r="O35" s="7" t="s">
        <v>54</v>
      </c>
      <c r="R35" s="7" t="s">
        <v>54</v>
      </c>
    </row>
    <row r="36" spans="1:18" x14ac:dyDescent="0.3">
      <c r="A36" s="39">
        <v>45737</v>
      </c>
      <c r="B36" s="7" t="s">
        <v>47</v>
      </c>
      <c r="C36" s="7" t="s">
        <v>48</v>
      </c>
      <c r="D36" s="7" t="s">
        <v>49</v>
      </c>
      <c r="E36" s="7" t="s">
        <v>16</v>
      </c>
      <c r="F36" s="7" t="s">
        <v>50</v>
      </c>
      <c r="G36" s="7" t="s">
        <v>15</v>
      </c>
      <c r="H36" s="7" t="s">
        <v>51</v>
      </c>
      <c r="I36" s="7" t="s">
        <v>52</v>
      </c>
      <c r="J36" s="7" t="s">
        <v>52</v>
      </c>
      <c r="K36" s="7" t="s">
        <v>53</v>
      </c>
      <c r="L36" s="7">
        <v>0.9</v>
      </c>
      <c r="N36" s="7">
        <v>97.3</v>
      </c>
      <c r="O36" s="7" t="s">
        <v>54</v>
      </c>
      <c r="R36" s="7" t="s">
        <v>54</v>
      </c>
    </row>
    <row r="37" spans="1:18" x14ac:dyDescent="0.3">
      <c r="A37" s="39">
        <v>45737</v>
      </c>
      <c r="B37" s="7" t="s">
        <v>47</v>
      </c>
      <c r="C37" s="7" t="s">
        <v>48</v>
      </c>
      <c r="D37" s="7" t="s">
        <v>49</v>
      </c>
      <c r="E37" s="7" t="s">
        <v>16</v>
      </c>
      <c r="F37" s="7" t="s">
        <v>50</v>
      </c>
      <c r="G37" s="7" t="s">
        <v>15</v>
      </c>
      <c r="H37" s="7" t="s">
        <v>51</v>
      </c>
      <c r="I37" s="7" t="s">
        <v>52</v>
      </c>
      <c r="J37" s="7" t="s">
        <v>52</v>
      </c>
      <c r="K37" s="7" t="s">
        <v>53</v>
      </c>
      <c r="L37" s="7">
        <v>0.2</v>
      </c>
      <c r="N37" s="7">
        <v>97.3</v>
      </c>
      <c r="O37" s="7" t="s">
        <v>54</v>
      </c>
      <c r="R37" s="7" t="s">
        <v>54</v>
      </c>
    </row>
    <row r="38" spans="1:18" x14ac:dyDescent="0.3">
      <c r="A38" s="39">
        <v>45737</v>
      </c>
      <c r="B38" s="7" t="s">
        <v>47</v>
      </c>
      <c r="C38" s="7" t="s">
        <v>48</v>
      </c>
      <c r="D38" s="7" t="s">
        <v>49</v>
      </c>
      <c r="E38" s="7" t="s">
        <v>16</v>
      </c>
      <c r="F38" s="7" t="s">
        <v>50</v>
      </c>
      <c r="G38" s="7" t="s">
        <v>15</v>
      </c>
      <c r="H38" s="7" t="s">
        <v>51</v>
      </c>
      <c r="I38" s="7" t="s">
        <v>52</v>
      </c>
      <c r="J38" s="7" t="s">
        <v>52</v>
      </c>
      <c r="K38" s="7" t="s">
        <v>53</v>
      </c>
      <c r="L38" s="7">
        <v>0.2</v>
      </c>
      <c r="N38" s="7">
        <v>97.3</v>
      </c>
      <c r="O38" s="7" t="s">
        <v>54</v>
      </c>
      <c r="R38" s="7" t="s">
        <v>54</v>
      </c>
    </row>
    <row r="39" spans="1:18" x14ac:dyDescent="0.3">
      <c r="A39" s="39">
        <v>45737</v>
      </c>
      <c r="B39" s="7" t="s">
        <v>47</v>
      </c>
      <c r="C39" s="7" t="s">
        <v>48</v>
      </c>
      <c r="D39" s="7" t="s">
        <v>49</v>
      </c>
      <c r="E39" s="7" t="s">
        <v>16</v>
      </c>
      <c r="F39" s="7" t="s">
        <v>50</v>
      </c>
      <c r="G39" s="7" t="s">
        <v>15</v>
      </c>
      <c r="H39" s="7" t="s">
        <v>51</v>
      </c>
      <c r="I39" s="7" t="s">
        <v>52</v>
      </c>
      <c r="J39" s="7" t="s">
        <v>52</v>
      </c>
      <c r="K39" s="7" t="s">
        <v>53</v>
      </c>
      <c r="L39" s="7">
        <v>1.3</v>
      </c>
      <c r="N39" s="7">
        <v>97.3</v>
      </c>
      <c r="O39" s="7" t="s">
        <v>54</v>
      </c>
      <c r="R39" s="7" t="s">
        <v>54</v>
      </c>
    </row>
    <row r="40" spans="1:18" x14ac:dyDescent="0.3">
      <c r="A40" s="39">
        <v>45740</v>
      </c>
      <c r="B40" s="7" t="s">
        <v>47</v>
      </c>
      <c r="C40" s="7" t="s">
        <v>48</v>
      </c>
      <c r="D40" s="7" t="s">
        <v>49</v>
      </c>
      <c r="E40" s="7" t="s">
        <v>16</v>
      </c>
      <c r="F40" s="7" t="s">
        <v>50</v>
      </c>
      <c r="G40" s="7" t="s">
        <v>15</v>
      </c>
      <c r="H40" s="7" t="s">
        <v>51</v>
      </c>
      <c r="I40" s="7" t="s">
        <v>52</v>
      </c>
      <c r="J40" s="7" t="s">
        <v>52</v>
      </c>
      <c r="K40" s="7" t="s">
        <v>53</v>
      </c>
      <c r="L40" s="7">
        <v>2.2999999999999998</v>
      </c>
      <c r="N40" s="7">
        <v>97.3</v>
      </c>
      <c r="O40" s="7" t="s">
        <v>54</v>
      </c>
      <c r="R40" s="7" t="s">
        <v>54</v>
      </c>
    </row>
    <row r="41" spans="1:18" x14ac:dyDescent="0.3">
      <c r="A41" s="39">
        <v>45740</v>
      </c>
      <c r="B41" s="7" t="s">
        <v>47</v>
      </c>
      <c r="C41" s="7" t="s">
        <v>48</v>
      </c>
      <c r="D41" s="7" t="s">
        <v>49</v>
      </c>
      <c r="E41" s="7" t="s">
        <v>16</v>
      </c>
      <c r="F41" s="7" t="s">
        <v>50</v>
      </c>
      <c r="G41" s="7" t="s">
        <v>15</v>
      </c>
      <c r="H41" s="7" t="s">
        <v>51</v>
      </c>
      <c r="I41" s="7" t="s">
        <v>52</v>
      </c>
      <c r="J41" s="7" t="s">
        <v>52</v>
      </c>
      <c r="K41" s="7" t="s">
        <v>53</v>
      </c>
      <c r="L41" s="7">
        <v>3.2</v>
      </c>
      <c r="N41" s="7">
        <v>97.3</v>
      </c>
      <c r="O41" s="7" t="s">
        <v>54</v>
      </c>
      <c r="R41" s="7" t="s">
        <v>54</v>
      </c>
    </row>
    <row r="42" spans="1:18" x14ac:dyDescent="0.3">
      <c r="A42" s="39">
        <v>45740</v>
      </c>
      <c r="B42" s="7" t="s">
        <v>47</v>
      </c>
      <c r="C42" s="7" t="s">
        <v>48</v>
      </c>
      <c r="D42" s="7" t="s">
        <v>49</v>
      </c>
      <c r="E42" s="7" t="s">
        <v>16</v>
      </c>
      <c r="F42" s="7" t="s">
        <v>50</v>
      </c>
      <c r="G42" s="7" t="s">
        <v>15</v>
      </c>
      <c r="H42" s="7" t="s">
        <v>51</v>
      </c>
      <c r="I42" s="7" t="s">
        <v>52</v>
      </c>
      <c r="J42" s="7" t="s">
        <v>52</v>
      </c>
      <c r="K42" s="7" t="s">
        <v>53</v>
      </c>
      <c r="L42" s="7">
        <v>2.4</v>
      </c>
      <c r="N42" s="7">
        <v>97.3</v>
      </c>
      <c r="O42" s="7" t="s">
        <v>54</v>
      </c>
      <c r="R42" s="7" t="s">
        <v>54</v>
      </c>
    </row>
    <row r="43" spans="1:18" x14ac:dyDescent="0.3">
      <c r="A43" s="39">
        <v>45740</v>
      </c>
      <c r="B43" s="7" t="s">
        <v>47</v>
      </c>
      <c r="C43" s="7" t="s">
        <v>48</v>
      </c>
      <c r="D43" s="7" t="s">
        <v>49</v>
      </c>
      <c r="E43" s="7" t="s">
        <v>16</v>
      </c>
      <c r="F43" s="7" t="s">
        <v>50</v>
      </c>
      <c r="G43" s="7" t="s">
        <v>15</v>
      </c>
      <c r="H43" s="7" t="s">
        <v>51</v>
      </c>
      <c r="I43" s="7" t="s">
        <v>52</v>
      </c>
      <c r="J43" s="7" t="s">
        <v>52</v>
      </c>
      <c r="K43" s="7" t="s">
        <v>53</v>
      </c>
      <c r="L43" s="7">
        <v>0.4</v>
      </c>
      <c r="N43" s="7">
        <v>97.3</v>
      </c>
      <c r="O43" s="7" t="s">
        <v>54</v>
      </c>
      <c r="R43" s="7" t="s">
        <v>54</v>
      </c>
    </row>
    <row r="44" spans="1:18" x14ac:dyDescent="0.3">
      <c r="A44" s="39">
        <v>45741</v>
      </c>
      <c r="B44" s="7" t="s">
        <v>47</v>
      </c>
      <c r="C44" s="7" t="s">
        <v>48</v>
      </c>
      <c r="D44" s="7" t="s">
        <v>49</v>
      </c>
      <c r="E44" s="7" t="s">
        <v>16</v>
      </c>
      <c r="F44" s="7" t="s">
        <v>50</v>
      </c>
      <c r="G44" s="7" t="s">
        <v>15</v>
      </c>
      <c r="H44" s="7" t="s">
        <v>51</v>
      </c>
      <c r="I44" s="7" t="s">
        <v>52</v>
      </c>
      <c r="J44" s="7" t="s">
        <v>52</v>
      </c>
      <c r="K44" s="7" t="s">
        <v>53</v>
      </c>
      <c r="L44" s="7">
        <v>2.2000000000000002</v>
      </c>
      <c r="N44" s="7">
        <v>97.3</v>
      </c>
      <c r="O44" s="7" t="s">
        <v>54</v>
      </c>
      <c r="R44" s="7" t="s">
        <v>54</v>
      </c>
    </row>
    <row r="45" spans="1:18" x14ac:dyDescent="0.3">
      <c r="A45" s="39">
        <v>45741</v>
      </c>
      <c r="B45" s="7" t="s">
        <v>47</v>
      </c>
      <c r="C45" s="7" t="s">
        <v>48</v>
      </c>
      <c r="D45" s="7" t="s">
        <v>49</v>
      </c>
      <c r="E45" s="7" t="s">
        <v>16</v>
      </c>
      <c r="F45" s="7" t="s">
        <v>50</v>
      </c>
      <c r="G45" s="7" t="s">
        <v>15</v>
      </c>
      <c r="H45" s="7" t="s">
        <v>51</v>
      </c>
      <c r="I45" s="7" t="s">
        <v>52</v>
      </c>
      <c r="J45" s="7" t="s">
        <v>52</v>
      </c>
      <c r="K45" s="7" t="s">
        <v>53</v>
      </c>
      <c r="L45" s="7">
        <v>1.8</v>
      </c>
      <c r="N45" s="7">
        <v>97.3</v>
      </c>
      <c r="O45" s="7" t="s">
        <v>54</v>
      </c>
      <c r="R45" s="7" t="s">
        <v>54</v>
      </c>
    </row>
    <row r="46" spans="1:18" x14ac:dyDescent="0.3">
      <c r="A46" s="39">
        <v>45741</v>
      </c>
      <c r="B46" s="7" t="s">
        <v>47</v>
      </c>
      <c r="C46" s="7" t="s">
        <v>48</v>
      </c>
      <c r="D46" s="7" t="s">
        <v>49</v>
      </c>
      <c r="E46" s="7" t="s">
        <v>16</v>
      </c>
      <c r="F46" s="7" t="s">
        <v>50</v>
      </c>
      <c r="G46" s="7" t="s">
        <v>15</v>
      </c>
      <c r="H46" s="7" t="s">
        <v>51</v>
      </c>
      <c r="I46" s="7" t="s">
        <v>52</v>
      </c>
      <c r="J46" s="7" t="s">
        <v>52</v>
      </c>
      <c r="K46" s="7" t="s">
        <v>53</v>
      </c>
      <c r="L46" s="7">
        <v>3.1</v>
      </c>
      <c r="N46" s="7">
        <v>97.3</v>
      </c>
      <c r="O46" s="7" t="s">
        <v>54</v>
      </c>
      <c r="R46" s="7" t="s">
        <v>54</v>
      </c>
    </row>
    <row r="47" spans="1:18" x14ac:dyDescent="0.3">
      <c r="A47" s="39">
        <v>45742</v>
      </c>
      <c r="B47" s="7" t="s">
        <v>47</v>
      </c>
      <c r="C47" s="7" t="s">
        <v>48</v>
      </c>
      <c r="D47" s="7" t="s">
        <v>49</v>
      </c>
      <c r="E47" s="7" t="s">
        <v>16</v>
      </c>
      <c r="F47" s="7" t="s">
        <v>50</v>
      </c>
      <c r="G47" s="7" t="s">
        <v>15</v>
      </c>
      <c r="H47" s="7" t="s">
        <v>51</v>
      </c>
      <c r="I47" s="7" t="s">
        <v>52</v>
      </c>
      <c r="J47" s="7" t="s">
        <v>52</v>
      </c>
      <c r="K47" s="7" t="s">
        <v>53</v>
      </c>
      <c r="L47" s="7">
        <v>0.3</v>
      </c>
      <c r="N47" s="7">
        <v>97.3</v>
      </c>
      <c r="O47" s="7" t="s">
        <v>54</v>
      </c>
      <c r="R47" s="7" t="s">
        <v>54</v>
      </c>
    </row>
    <row r="48" spans="1:18" x14ac:dyDescent="0.3">
      <c r="A48" s="39">
        <v>45742</v>
      </c>
      <c r="B48" s="7" t="s">
        <v>47</v>
      </c>
      <c r="C48" s="7" t="s">
        <v>48</v>
      </c>
      <c r="D48" s="7" t="s">
        <v>49</v>
      </c>
      <c r="E48" s="7" t="s">
        <v>16</v>
      </c>
      <c r="F48" s="7" t="s">
        <v>50</v>
      </c>
      <c r="G48" s="7" t="s">
        <v>15</v>
      </c>
      <c r="H48" s="7" t="s">
        <v>51</v>
      </c>
      <c r="I48" s="7" t="s">
        <v>52</v>
      </c>
      <c r="J48" s="7" t="s">
        <v>52</v>
      </c>
      <c r="K48" s="7" t="s">
        <v>53</v>
      </c>
      <c r="L48" s="7">
        <v>2.4</v>
      </c>
      <c r="N48" s="7">
        <v>97.3</v>
      </c>
      <c r="O48" s="7" t="s">
        <v>54</v>
      </c>
      <c r="R48" s="7" t="s">
        <v>54</v>
      </c>
    </row>
    <row r="49" spans="1:18" x14ac:dyDescent="0.3">
      <c r="A49" s="39">
        <v>45742</v>
      </c>
      <c r="B49" s="7" t="s">
        <v>47</v>
      </c>
      <c r="C49" s="7" t="s">
        <v>48</v>
      </c>
      <c r="D49" s="7" t="s">
        <v>49</v>
      </c>
      <c r="E49" s="7" t="s">
        <v>16</v>
      </c>
      <c r="F49" s="7" t="s">
        <v>50</v>
      </c>
      <c r="G49" s="7" t="s">
        <v>15</v>
      </c>
      <c r="H49" s="7" t="s">
        <v>51</v>
      </c>
      <c r="I49" s="7" t="s">
        <v>52</v>
      </c>
      <c r="J49" s="7" t="s">
        <v>52</v>
      </c>
      <c r="K49" s="7" t="s">
        <v>53</v>
      </c>
      <c r="L49" s="7">
        <v>2.2000000000000002</v>
      </c>
      <c r="N49" s="7">
        <v>97.3</v>
      </c>
      <c r="O49" s="7" t="s">
        <v>54</v>
      </c>
      <c r="R49" s="7" t="s">
        <v>54</v>
      </c>
    </row>
    <row r="50" spans="1:18" x14ac:dyDescent="0.3">
      <c r="A50" s="39">
        <v>45742</v>
      </c>
      <c r="B50" s="7" t="s">
        <v>47</v>
      </c>
      <c r="C50" s="7" t="s">
        <v>48</v>
      </c>
      <c r="D50" s="7" t="s">
        <v>49</v>
      </c>
      <c r="E50" s="7" t="s">
        <v>16</v>
      </c>
      <c r="F50" s="7" t="s">
        <v>50</v>
      </c>
      <c r="G50" s="7" t="s">
        <v>15</v>
      </c>
      <c r="H50" s="7" t="s">
        <v>51</v>
      </c>
      <c r="I50" s="7" t="s">
        <v>52</v>
      </c>
      <c r="J50" s="7" t="s">
        <v>52</v>
      </c>
      <c r="K50" s="7" t="s">
        <v>53</v>
      </c>
      <c r="L50" s="7">
        <v>2.1</v>
      </c>
      <c r="N50" s="7">
        <v>97.3</v>
      </c>
      <c r="O50" s="7" t="s">
        <v>54</v>
      </c>
      <c r="R50" s="7" t="s">
        <v>54</v>
      </c>
    </row>
    <row r="51" spans="1:18" x14ac:dyDescent="0.3">
      <c r="A51" s="39">
        <v>45743</v>
      </c>
      <c r="B51" s="7" t="s">
        <v>47</v>
      </c>
      <c r="C51" s="7" t="s">
        <v>48</v>
      </c>
      <c r="D51" s="7" t="s">
        <v>49</v>
      </c>
      <c r="E51" s="7" t="s">
        <v>16</v>
      </c>
      <c r="F51" s="7" t="s">
        <v>50</v>
      </c>
      <c r="G51" s="7" t="s">
        <v>15</v>
      </c>
      <c r="H51" s="7" t="s">
        <v>51</v>
      </c>
      <c r="I51" s="7" t="s">
        <v>52</v>
      </c>
      <c r="J51" s="7" t="s">
        <v>52</v>
      </c>
      <c r="K51" s="7" t="s">
        <v>53</v>
      </c>
      <c r="L51" s="7">
        <v>1.4</v>
      </c>
      <c r="N51" s="7">
        <v>97.3</v>
      </c>
      <c r="O51" s="7" t="s">
        <v>54</v>
      </c>
      <c r="R51" s="7" t="s">
        <v>54</v>
      </c>
    </row>
    <row r="52" spans="1:18" x14ac:dyDescent="0.3">
      <c r="A52" s="39">
        <v>45743</v>
      </c>
      <c r="B52" s="7" t="s">
        <v>47</v>
      </c>
      <c r="C52" s="7" t="s">
        <v>48</v>
      </c>
      <c r="D52" s="7" t="s">
        <v>49</v>
      </c>
      <c r="E52" s="7" t="s">
        <v>16</v>
      </c>
      <c r="F52" s="7" t="s">
        <v>50</v>
      </c>
      <c r="G52" s="7" t="s">
        <v>15</v>
      </c>
      <c r="H52" s="7" t="s">
        <v>51</v>
      </c>
      <c r="I52" s="7" t="s">
        <v>52</v>
      </c>
      <c r="J52" s="7" t="s">
        <v>52</v>
      </c>
      <c r="K52" s="7" t="s">
        <v>53</v>
      </c>
      <c r="L52" s="7">
        <v>0.6</v>
      </c>
      <c r="N52" s="7">
        <v>97.3</v>
      </c>
      <c r="O52" s="7" t="s">
        <v>54</v>
      </c>
      <c r="R52" s="7" t="s">
        <v>54</v>
      </c>
    </row>
    <row r="53" spans="1:18" x14ac:dyDescent="0.3">
      <c r="A53" s="39">
        <v>45743</v>
      </c>
      <c r="B53" s="7" t="s">
        <v>47</v>
      </c>
      <c r="C53" s="7" t="s">
        <v>48</v>
      </c>
      <c r="D53" s="7" t="s">
        <v>49</v>
      </c>
      <c r="E53" s="7" t="s">
        <v>16</v>
      </c>
      <c r="F53" s="7" t="s">
        <v>50</v>
      </c>
      <c r="G53" s="7" t="s">
        <v>15</v>
      </c>
      <c r="H53" s="7" t="s">
        <v>51</v>
      </c>
      <c r="I53" s="7" t="s">
        <v>52</v>
      </c>
      <c r="J53" s="7" t="s">
        <v>52</v>
      </c>
      <c r="K53" s="7" t="s">
        <v>53</v>
      </c>
      <c r="L53" s="7">
        <v>0.6</v>
      </c>
      <c r="N53" s="7">
        <v>97.3</v>
      </c>
      <c r="O53" s="7" t="s">
        <v>54</v>
      </c>
      <c r="R53" s="7" t="s">
        <v>54</v>
      </c>
    </row>
    <row r="54" spans="1:18" x14ac:dyDescent="0.3">
      <c r="A54" s="39">
        <v>45743</v>
      </c>
      <c r="B54" s="7" t="s">
        <v>47</v>
      </c>
      <c r="C54" s="7" t="s">
        <v>48</v>
      </c>
      <c r="D54" s="7" t="s">
        <v>49</v>
      </c>
      <c r="E54" s="7" t="s">
        <v>16</v>
      </c>
      <c r="F54" s="7" t="s">
        <v>50</v>
      </c>
      <c r="G54" s="7" t="s">
        <v>15</v>
      </c>
      <c r="H54" s="7" t="s">
        <v>51</v>
      </c>
      <c r="I54" s="7" t="s">
        <v>52</v>
      </c>
      <c r="J54" s="7" t="s">
        <v>52</v>
      </c>
      <c r="K54" s="7" t="s">
        <v>53</v>
      </c>
      <c r="L54" s="7">
        <v>0.4</v>
      </c>
      <c r="N54" s="7">
        <v>97.3</v>
      </c>
      <c r="O54" s="7" t="s">
        <v>54</v>
      </c>
      <c r="R54" s="7" t="s">
        <v>54</v>
      </c>
    </row>
    <row r="55" spans="1:18" x14ac:dyDescent="0.3">
      <c r="A55" s="39">
        <v>45743</v>
      </c>
      <c r="B55" s="7" t="s">
        <v>47</v>
      </c>
      <c r="C55" s="7" t="s">
        <v>48</v>
      </c>
      <c r="D55" s="7" t="s">
        <v>49</v>
      </c>
      <c r="E55" s="7" t="s">
        <v>16</v>
      </c>
      <c r="F55" s="7" t="s">
        <v>50</v>
      </c>
      <c r="G55" s="7" t="s">
        <v>15</v>
      </c>
      <c r="H55" s="7" t="s">
        <v>51</v>
      </c>
      <c r="I55" s="7" t="s">
        <v>52</v>
      </c>
      <c r="J55" s="7" t="s">
        <v>52</v>
      </c>
      <c r="K55" s="7" t="s">
        <v>53</v>
      </c>
      <c r="L55" s="7">
        <v>1.2</v>
      </c>
      <c r="N55" s="7">
        <v>97.3</v>
      </c>
      <c r="O55" s="7" t="s">
        <v>54</v>
      </c>
      <c r="R55" s="7" t="s">
        <v>54</v>
      </c>
    </row>
    <row r="56" spans="1:18" x14ac:dyDescent="0.3">
      <c r="A56" s="39">
        <v>45743</v>
      </c>
      <c r="B56" s="7" t="s">
        <v>47</v>
      </c>
      <c r="C56" s="7" t="s">
        <v>48</v>
      </c>
      <c r="D56" s="7" t="s">
        <v>49</v>
      </c>
      <c r="E56" s="7" t="s">
        <v>16</v>
      </c>
      <c r="F56" s="7" t="s">
        <v>50</v>
      </c>
      <c r="G56" s="7" t="s">
        <v>15</v>
      </c>
      <c r="H56" s="7" t="s">
        <v>51</v>
      </c>
      <c r="I56" s="7" t="s">
        <v>52</v>
      </c>
      <c r="J56" s="7" t="s">
        <v>52</v>
      </c>
      <c r="K56" s="7" t="s">
        <v>53</v>
      </c>
      <c r="L56" s="7">
        <v>1.5</v>
      </c>
      <c r="N56" s="7">
        <v>97.3</v>
      </c>
      <c r="O56" s="7" t="s">
        <v>54</v>
      </c>
      <c r="R56" s="7" t="s">
        <v>54</v>
      </c>
    </row>
    <row r="57" spans="1:18" x14ac:dyDescent="0.3">
      <c r="A57" s="39">
        <v>45743</v>
      </c>
      <c r="B57" s="7" t="s">
        <v>47</v>
      </c>
      <c r="C57" s="7" t="s">
        <v>48</v>
      </c>
      <c r="D57" s="7" t="s">
        <v>49</v>
      </c>
      <c r="E57" s="7" t="s">
        <v>16</v>
      </c>
      <c r="F57" s="7" t="s">
        <v>50</v>
      </c>
      <c r="G57" s="7" t="s">
        <v>15</v>
      </c>
      <c r="H57" s="7" t="s">
        <v>51</v>
      </c>
      <c r="I57" s="7" t="s">
        <v>52</v>
      </c>
      <c r="J57" s="7" t="s">
        <v>52</v>
      </c>
      <c r="K57" s="7" t="s">
        <v>53</v>
      </c>
      <c r="L57" s="7">
        <v>0.4</v>
      </c>
      <c r="N57" s="7">
        <v>97.3</v>
      </c>
      <c r="O57" s="7" t="s">
        <v>54</v>
      </c>
      <c r="R57" s="7" t="s">
        <v>54</v>
      </c>
    </row>
    <row r="58" spans="1:18" x14ac:dyDescent="0.3">
      <c r="A58" s="39">
        <v>45744</v>
      </c>
      <c r="B58" s="7" t="s">
        <v>47</v>
      </c>
      <c r="C58" s="7" t="s">
        <v>48</v>
      </c>
      <c r="D58" s="7" t="s">
        <v>49</v>
      </c>
      <c r="E58" s="7" t="s">
        <v>16</v>
      </c>
      <c r="F58" s="7" t="s">
        <v>50</v>
      </c>
      <c r="G58" s="7" t="s">
        <v>15</v>
      </c>
      <c r="H58" s="7" t="s">
        <v>51</v>
      </c>
      <c r="I58" s="7" t="s">
        <v>52</v>
      </c>
      <c r="J58" s="7" t="s">
        <v>52</v>
      </c>
      <c r="K58" s="7" t="s">
        <v>53</v>
      </c>
      <c r="L58" s="7">
        <v>1.8</v>
      </c>
      <c r="N58" s="7">
        <v>97.3</v>
      </c>
      <c r="O58" s="7" t="s">
        <v>54</v>
      </c>
      <c r="R58" s="7" t="s">
        <v>54</v>
      </c>
    </row>
    <row r="59" spans="1:18" x14ac:dyDescent="0.3">
      <c r="A59" s="39">
        <v>45744</v>
      </c>
      <c r="B59" s="7" t="s">
        <v>47</v>
      </c>
      <c r="C59" s="7" t="s">
        <v>48</v>
      </c>
      <c r="D59" s="7" t="s">
        <v>49</v>
      </c>
      <c r="E59" s="7" t="s">
        <v>16</v>
      </c>
      <c r="F59" s="7" t="s">
        <v>50</v>
      </c>
      <c r="G59" s="7" t="s">
        <v>15</v>
      </c>
      <c r="H59" s="7" t="s">
        <v>51</v>
      </c>
      <c r="I59" s="7" t="s">
        <v>52</v>
      </c>
      <c r="J59" s="7" t="s">
        <v>52</v>
      </c>
      <c r="K59" s="7" t="s">
        <v>53</v>
      </c>
      <c r="L59" s="7">
        <v>1.1000000000000001</v>
      </c>
      <c r="N59" s="7">
        <v>97.3</v>
      </c>
      <c r="O59" s="7" t="s">
        <v>54</v>
      </c>
      <c r="R59" s="7" t="s">
        <v>54</v>
      </c>
    </row>
    <row r="60" spans="1:18" x14ac:dyDescent="0.3">
      <c r="A60" s="39">
        <v>45744</v>
      </c>
      <c r="B60" s="7" t="s">
        <v>47</v>
      </c>
      <c r="C60" s="7" t="s">
        <v>48</v>
      </c>
      <c r="D60" s="7" t="s">
        <v>49</v>
      </c>
      <c r="E60" s="7" t="s">
        <v>16</v>
      </c>
      <c r="F60" s="7" t="s">
        <v>50</v>
      </c>
      <c r="G60" s="7" t="s">
        <v>15</v>
      </c>
      <c r="H60" s="7" t="s">
        <v>51</v>
      </c>
      <c r="I60" s="7" t="s">
        <v>52</v>
      </c>
      <c r="J60" s="7" t="s">
        <v>52</v>
      </c>
      <c r="K60" s="7" t="s">
        <v>53</v>
      </c>
      <c r="L60" s="7">
        <v>1.3</v>
      </c>
      <c r="N60" s="7">
        <v>97.3</v>
      </c>
      <c r="O60" s="7" t="s">
        <v>54</v>
      </c>
      <c r="R60" s="7" t="s">
        <v>54</v>
      </c>
    </row>
    <row r="61" spans="1:18" x14ac:dyDescent="0.3">
      <c r="A61" s="39">
        <v>45744</v>
      </c>
      <c r="B61" s="7" t="s">
        <v>47</v>
      </c>
      <c r="C61" s="7" t="s">
        <v>48</v>
      </c>
      <c r="D61" s="7" t="s">
        <v>49</v>
      </c>
      <c r="E61" s="7" t="s">
        <v>16</v>
      </c>
      <c r="F61" s="7" t="s">
        <v>50</v>
      </c>
      <c r="G61" s="7" t="s">
        <v>15</v>
      </c>
      <c r="H61" s="7" t="s">
        <v>51</v>
      </c>
      <c r="I61" s="7" t="s">
        <v>52</v>
      </c>
      <c r="J61" s="7" t="s">
        <v>52</v>
      </c>
      <c r="K61" s="7" t="s">
        <v>53</v>
      </c>
      <c r="L61" s="7">
        <v>0.4</v>
      </c>
      <c r="N61" s="7">
        <v>97.3</v>
      </c>
      <c r="O61" s="7" t="s">
        <v>54</v>
      </c>
      <c r="R61" s="7" t="s">
        <v>54</v>
      </c>
    </row>
    <row r="62" spans="1:18" x14ac:dyDescent="0.3">
      <c r="A62" s="39">
        <v>45744</v>
      </c>
      <c r="B62" s="7" t="s">
        <v>47</v>
      </c>
      <c r="C62" s="7" t="s">
        <v>48</v>
      </c>
      <c r="D62" s="7" t="s">
        <v>49</v>
      </c>
      <c r="E62" s="7" t="s">
        <v>16</v>
      </c>
      <c r="F62" s="7" t="s">
        <v>50</v>
      </c>
      <c r="G62" s="7" t="s">
        <v>15</v>
      </c>
      <c r="H62" s="7" t="s">
        <v>51</v>
      </c>
      <c r="I62" s="7" t="s">
        <v>52</v>
      </c>
      <c r="J62" s="7" t="s">
        <v>52</v>
      </c>
      <c r="K62" s="7" t="s">
        <v>53</v>
      </c>
      <c r="L62" s="7">
        <v>0.8</v>
      </c>
      <c r="N62" s="7">
        <v>97.3</v>
      </c>
      <c r="O62" s="7" t="s">
        <v>54</v>
      </c>
      <c r="R62" s="7" t="s">
        <v>54</v>
      </c>
    </row>
    <row r="63" spans="1:18" x14ac:dyDescent="0.3">
      <c r="A63" s="39">
        <v>45744</v>
      </c>
      <c r="B63" s="7" t="s">
        <v>47</v>
      </c>
      <c r="C63" s="7" t="s">
        <v>48</v>
      </c>
      <c r="D63" s="7" t="s">
        <v>49</v>
      </c>
      <c r="E63" s="7" t="s">
        <v>16</v>
      </c>
      <c r="F63" s="7" t="s">
        <v>50</v>
      </c>
      <c r="G63" s="7" t="s">
        <v>15</v>
      </c>
      <c r="H63" s="7" t="s">
        <v>51</v>
      </c>
      <c r="I63" s="7" t="s">
        <v>52</v>
      </c>
      <c r="J63" s="7" t="s">
        <v>52</v>
      </c>
      <c r="K63" s="7" t="s">
        <v>53</v>
      </c>
      <c r="L63" s="7">
        <v>0.5</v>
      </c>
      <c r="N63" s="7">
        <v>97.3</v>
      </c>
      <c r="O63" s="7" t="s">
        <v>54</v>
      </c>
      <c r="R63" s="7" t="s">
        <v>54</v>
      </c>
    </row>
    <row r="64" spans="1:18" x14ac:dyDescent="0.3">
      <c r="A64" s="39">
        <v>45744</v>
      </c>
      <c r="B64" s="7" t="s">
        <v>47</v>
      </c>
      <c r="C64" s="7" t="s">
        <v>48</v>
      </c>
      <c r="D64" s="7" t="s">
        <v>49</v>
      </c>
      <c r="E64" s="7" t="s">
        <v>16</v>
      </c>
      <c r="F64" s="7" t="s">
        <v>50</v>
      </c>
      <c r="G64" s="7" t="s">
        <v>15</v>
      </c>
      <c r="H64" s="7" t="s">
        <v>51</v>
      </c>
      <c r="I64" s="7" t="s">
        <v>52</v>
      </c>
      <c r="J64" s="7" t="s">
        <v>52</v>
      </c>
      <c r="K64" s="7" t="s">
        <v>53</v>
      </c>
      <c r="L64" s="7">
        <v>0.8</v>
      </c>
      <c r="N64" s="7">
        <v>97.3</v>
      </c>
      <c r="O64" s="7" t="s">
        <v>54</v>
      </c>
      <c r="R64" s="7" t="s">
        <v>54</v>
      </c>
    </row>
    <row r="65" spans="1:18" x14ac:dyDescent="0.3">
      <c r="A65" s="39">
        <v>45744</v>
      </c>
      <c r="B65" s="7" t="s">
        <v>47</v>
      </c>
      <c r="C65" s="7" t="s">
        <v>48</v>
      </c>
      <c r="D65" s="7" t="s">
        <v>49</v>
      </c>
      <c r="E65" s="7" t="s">
        <v>16</v>
      </c>
      <c r="F65" s="7" t="s">
        <v>50</v>
      </c>
      <c r="G65" s="7" t="s">
        <v>15</v>
      </c>
      <c r="H65" s="7" t="s">
        <v>51</v>
      </c>
      <c r="I65" s="7" t="s">
        <v>52</v>
      </c>
      <c r="J65" s="7" t="s">
        <v>52</v>
      </c>
      <c r="K65" s="7" t="s">
        <v>53</v>
      </c>
      <c r="L65" s="7">
        <v>0.4</v>
      </c>
      <c r="N65" s="7">
        <v>97.3</v>
      </c>
      <c r="O65" s="7" t="s">
        <v>54</v>
      </c>
      <c r="R65" s="7" t="s">
        <v>54</v>
      </c>
    </row>
    <row r="66" spans="1:18" x14ac:dyDescent="0.3">
      <c r="A66" s="39">
        <v>45744</v>
      </c>
      <c r="B66" s="7" t="s">
        <v>47</v>
      </c>
      <c r="C66" s="7" t="s">
        <v>48</v>
      </c>
      <c r="D66" s="7" t="s">
        <v>49</v>
      </c>
      <c r="E66" s="7" t="s">
        <v>16</v>
      </c>
      <c r="F66" s="7" t="s">
        <v>50</v>
      </c>
      <c r="G66" s="7" t="s">
        <v>15</v>
      </c>
      <c r="H66" s="7" t="s">
        <v>51</v>
      </c>
      <c r="I66" s="7" t="s">
        <v>52</v>
      </c>
      <c r="J66" s="7" t="s">
        <v>52</v>
      </c>
      <c r="K66" s="7" t="s">
        <v>53</v>
      </c>
      <c r="L66" s="7">
        <v>0.3</v>
      </c>
      <c r="N66" s="7">
        <v>97.3</v>
      </c>
      <c r="O66" s="7" t="s">
        <v>54</v>
      </c>
      <c r="R66" s="7" t="s">
        <v>54</v>
      </c>
    </row>
    <row r="67" spans="1:18" x14ac:dyDescent="0.3">
      <c r="A67" s="39">
        <v>45747</v>
      </c>
      <c r="B67" s="7" t="s">
        <v>47</v>
      </c>
      <c r="C67" s="7" t="s">
        <v>48</v>
      </c>
      <c r="D67" s="7" t="s">
        <v>49</v>
      </c>
      <c r="E67" s="7" t="s">
        <v>16</v>
      </c>
      <c r="F67" s="7" t="s">
        <v>50</v>
      </c>
      <c r="G67" s="7" t="s">
        <v>15</v>
      </c>
      <c r="H67" s="7" t="s">
        <v>51</v>
      </c>
      <c r="I67" s="7" t="s">
        <v>52</v>
      </c>
      <c r="J67" s="7" t="s">
        <v>52</v>
      </c>
      <c r="K67" s="7" t="s">
        <v>53</v>
      </c>
      <c r="L67" s="7">
        <v>1.4</v>
      </c>
      <c r="N67" s="7">
        <v>97.3</v>
      </c>
      <c r="O67" s="7" t="s">
        <v>54</v>
      </c>
      <c r="R67" s="7" t="s">
        <v>54</v>
      </c>
    </row>
    <row r="68" spans="1:18" x14ac:dyDescent="0.3">
      <c r="A68" s="39">
        <v>45672</v>
      </c>
      <c r="B68" s="7" t="s">
        <v>55</v>
      </c>
      <c r="C68" s="7" t="s">
        <v>48</v>
      </c>
      <c r="D68" s="7" t="s">
        <v>56</v>
      </c>
      <c r="E68" s="7" t="s">
        <v>24</v>
      </c>
      <c r="F68" s="7" t="s">
        <v>57</v>
      </c>
      <c r="G68" s="7" t="s">
        <v>15</v>
      </c>
      <c r="H68" s="7" t="s">
        <v>58</v>
      </c>
      <c r="I68" s="7" t="s">
        <v>59</v>
      </c>
      <c r="J68" s="7" t="s">
        <v>60</v>
      </c>
      <c r="K68" s="7" t="s">
        <v>60</v>
      </c>
      <c r="L68" s="7">
        <v>0.3</v>
      </c>
      <c r="N68" s="7">
        <v>0.8</v>
      </c>
      <c r="O68" s="7" t="s">
        <v>54</v>
      </c>
      <c r="R68" s="7" t="s">
        <v>54</v>
      </c>
    </row>
    <row r="69" spans="1:18" x14ac:dyDescent="0.3">
      <c r="A69" s="39">
        <v>45671</v>
      </c>
      <c r="B69" s="7" t="s">
        <v>55</v>
      </c>
      <c r="C69" s="7" t="s">
        <v>48</v>
      </c>
      <c r="D69" s="7" t="s">
        <v>56</v>
      </c>
      <c r="E69" s="7" t="s">
        <v>24</v>
      </c>
      <c r="F69" s="7" t="s">
        <v>57</v>
      </c>
      <c r="G69" s="7" t="s">
        <v>15</v>
      </c>
      <c r="H69" s="7" t="s">
        <v>58</v>
      </c>
      <c r="I69" s="7" t="s">
        <v>59</v>
      </c>
      <c r="J69" s="7" t="s">
        <v>60</v>
      </c>
      <c r="K69" s="7" t="s">
        <v>60</v>
      </c>
      <c r="L69" s="7">
        <v>0.5</v>
      </c>
      <c r="N69" s="7">
        <v>0.8</v>
      </c>
      <c r="O69" s="7" t="s">
        <v>54</v>
      </c>
      <c r="R69" s="7" t="s">
        <v>54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1" ma:contentTypeDescription="Create a new document." ma:contentTypeScope="" ma:versionID="499d6138b33e2313a0c1d434779c2ef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298217646daf47926eaaf4afa43662ae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2E46B-7269-4D17-AA62-709A3A53945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41f1c65-c536-4769-957d-821350c3e2fa"/>
    <ds:schemaRef ds:uri="0ed4f838-9898-4254-ade9-41d7bd29079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84515E-6304-4B64-A9BA-FD5BA9BE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7F1C5E-0528-4EA1-923B-2E40CCACBA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LINCOLN - Katschke</vt:lpstr>
      <vt:lpstr>LINCOLN - Manuele</vt:lpstr>
      <vt:lpstr>LINCOLN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2024-07-16T19:24:34Z</cp:lastPrinted>
  <dcterms:created xsi:type="dcterms:W3CDTF">2023-10-12T00:15:55Z</dcterms:created>
  <dcterms:modified xsi:type="dcterms:W3CDTF">2026-03-04T21:06:25Z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