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94376D10-127C-4376-ACF5-1B2C6FC0972A}" xr6:coauthVersionLast="47" xr6:coauthVersionMax="47" xr10:uidLastSave="{00000000-0000-0000-0000-000000000000}"/>
  <bookViews>
    <workbookView xWindow="1740" yWindow="1920" windowWidth="21300" windowHeight="10932" xr2:uid="{4989153D-BF4C-41FD-AAAB-410B92E8AA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T23" i="1"/>
  <c r="T35" i="1" s="1"/>
  <c r="R23" i="1"/>
  <c r="Q23" i="1"/>
  <c r="P23" i="1"/>
  <c r="N23" i="1"/>
  <c r="M23" i="1"/>
  <c r="L23" i="1"/>
  <c r="L35" i="1" s="1"/>
  <c r="J23" i="1"/>
  <c r="J35" i="1" s="1"/>
  <c r="I23" i="1"/>
  <c r="H23" i="1"/>
  <c r="G23" i="1"/>
  <c r="F23" i="1"/>
  <c r="D23" i="1"/>
  <c r="C23" i="1"/>
  <c r="T14" i="1"/>
  <c r="T15" i="1"/>
  <c r="T16" i="1"/>
  <c r="T28" i="1" s="1"/>
  <c r="T17" i="1"/>
  <c r="T29" i="1" s="1"/>
  <c r="T18" i="1"/>
  <c r="T30" i="1" s="1"/>
  <c r="T19" i="1"/>
  <c r="T20" i="1"/>
  <c r="T32" i="1" s="1"/>
  <c r="T21" i="1"/>
  <c r="T22" i="1"/>
  <c r="T34" i="1" s="1"/>
  <c r="D26" i="1"/>
  <c r="H26" i="1"/>
  <c r="I26" i="1"/>
  <c r="J26" i="1"/>
  <c r="N26" i="1"/>
  <c r="O26" i="1"/>
  <c r="P26" i="1"/>
  <c r="T26" i="1"/>
  <c r="E27" i="1"/>
  <c r="G27" i="1"/>
  <c r="K27" i="1"/>
  <c r="M27" i="1"/>
  <c r="Q27" i="1"/>
  <c r="S27" i="1"/>
  <c r="T27" i="1"/>
  <c r="H28" i="1"/>
  <c r="N28" i="1"/>
  <c r="P28" i="1"/>
  <c r="Q28" i="1"/>
  <c r="D30" i="1"/>
  <c r="N30" i="1"/>
  <c r="O30" i="1"/>
  <c r="P30" i="1"/>
  <c r="D31" i="1"/>
  <c r="E31" i="1"/>
  <c r="G31" i="1"/>
  <c r="K31" i="1"/>
  <c r="M31" i="1"/>
  <c r="Q31" i="1"/>
  <c r="S31" i="1"/>
  <c r="F33" i="1"/>
  <c r="G33" i="1"/>
  <c r="H33" i="1"/>
  <c r="L33" i="1"/>
  <c r="M33" i="1"/>
  <c r="N33" i="1"/>
  <c r="R33" i="1"/>
  <c r="S33" i="1"/>
  <c r="T33" i="1"/>
  <c r="H34" i="1"/>
  <c r="I34" i="1"/>
  <c r="J34" i="1"/>
  <c r="N34" i="1"/>
  <c r="O34" i="1"/>
  <c r="P34" i="1"/>
  <c r="G35" i="1"/>
  <c r="M35" i="1"/>
  <c r="C32" i="1"/>
  <c r="C34" i="1"/>
  <c r="E14" i="1"/>
  <c r="E26" i="1" s="1"/>
  <c r="F14" i="1"/>
  <c r="F26" i="1" s="1"/>
  <c r="G14" i="1"/>
  <c r="G26" i="1" s="1"/>
  <c r="H14" i="1"/>
  <c r="I14" i="1"/>
  <c r="J14" i="1"/>
  <c r="K14" i="1"/>
  <c r="K26" i="1" s="1"/>
  <c r="L14" i="1"/>
  <c r="L26" i="1" s="1"/>
  <c r="M14" i="1"/>
  <c r="M26" i="1" s="1"/>
  <c r="N14" i="1"/>
  <c r="O14" i="1"/>
  <c r="P14" i="1"/>
  <c r="Q14" i="1"/>
  <c r="Q26" i="1" s="1"/>
  <c r="R14" i="1"/>
  <c r="R26" i="1" s="1"/>
  <c r="S14" i="1"/>
  <c r="S26" i="1" s="1"/>
  <c r="E15" i="1"/>
  <c r="F15" i="1"/>
  <c r="F27" i="1" s="1"/>
  <c r="G15" i="1"/>
  <c r="H15" i="1"/>
  <c r="I15" i="1"/>
  <c r="J15" i="1"/>
  <c r="J27" i="1" s="1"/>
  <c r="K15" i="1"/>
  <c r="L15" i="1"/>
  <c r="L27" i="1" s="1"/>
  <c r="M15" i="1"/>
  <c r="N15" i="1"/>
  <c r="N27" i="1" s="1"/>
  <c r="O15" i="1"/>
  <c r="O27" i="1" s="1"/>
  <c r="P15" i="1"/>
  <c r="P27" i="1" s="1"/>
  <c r="Q15" i="1"/>
  <c r="R15" i="1"/>
  <c r="R27" i="1" s="1"/>
  <c r="S15" i="1"/>
  <c r="E16" i="1"/>
  <c r="E28" i="1" s="1"/>
  <c r="F16" i="1"/>
  <c r="F28" i="1" s="1"/>
  <c r="G16" i="1"/>
  <c r="G28" i="1" s="1"/>
  <c r="H16" i="1"/>
  <c r="I16" i="1"/>
  <c r="I28" i="1" s="1"/>
  <c r="J16" i="1"/>
  <c r="J28" i="1" s="1"/>
  <c r="K16" i="1"/>
  <c r="K28" i="1" s="1"/>
  <c r="L16" i="1"/>
  <c r="L28" i="1" s="1"/>
  <c r="M16" i="1"/>
  <c r="M28" i="1" s="1"/>
  <c r="N16" i="1"/>
  <c r="O16" i="1"/>
  <c r="O28" i="1" s="1"/>
  <c r="P16" i="1"/>
  <c r="Q16" i="1"/>
  <c r="R16" i="1"/>
  <c r="R28" i="1" s="1"/>
  <c r="S16" i="1"/>
  <c r="S28" i="1" s="1"/>
  <c r="E17" i="1"/>
  <c r="E29" i="1" s="1"/>
  <c r="F17" i="1"/>
  <c r="F29" i="1" s="1"/>
  <c r="G17" i="1"/>
  <c r="G29" i="1" s="1"/>
  <c r="H17" i="1"/>
  <c r="H29" i="1" s="1"/>
  <c r="I17" i="1"/>
  <c r="I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E18" i="1"/>
  <c r="E30" i="1" s="1"/>
  <c r="F18" i="1"/>
  <c r="F30" i="1" s="1"/>
  <c r="G18" i="1"/>
  <c r="G30" i="1" s="1"/>
  <c r="H18" i="1"/>
  <c r="H30" i="1" s="1"/>
  <c r="I18" i="1"/>
  <c r="I30" i="1" s="1"/>
  <c r="J18" i="1"/>
  <c r="J30" i="1" s="1"/>
  <c r="K18" i="1"/>
  <c r="K30" i="1" s="1"/>
  <c r="L18" i="1"/>
  <c r="L30" i="1" s="1"/>
  <c r="M18" i="1"/>
  <c r="M30" i="1" s="1"/>
  <c r="N18" i="1"/>
  <c r="O18" i="1"/>
  <c r="P18" i="1"/>
  <c r="Q18" i="1"/>
  <c r="Q30" i="1" s="1"/>
  <c r="R18" i="1"/>
  <c r="R30" i="1" s="1"/>
  <c r="S18" i="1"/>
  <c r="S30" i="1" s="1"/>
  <c r="E19" i="1"/>
  <c r="F19" i="1"/>
  <c r="F31" i="1" s="1"/>
  <c r="G19" i="1"/>
  <c r="H19" i="1"/>
  <c r="H31" i="1" s="1"/>
  <c r="I19" i="1"/>
  <c r="I31" i="1" s="1"/>
  <c r="J19" i="1"/>
  <c r="J31" i="1" s="1"/>
  <c r="K19" i="1"/>
  <c r="L19" i="1"/>
  <c r="L31" i="1" s="1"/>
  <c r="M19" i="1"/>
  <c r="N19" i="1"/>
  <c r="N31" i="1" s="1"/>
  <c r="O19" i="1"/>
  <c r="O31" i="1" s="1"/>
  <c r="P19" i="1"/>
  <c r="P31" i="1" s="1"/>
  <c r="Q19" i="1"/>
  <c r="R19" i="1"/>
  <c r="R31" i="1" s="1"/>
  <c r="S19" i="1"/>
  <c r="E20" i="1"/>
  <c r="E32" i="1" s="1"/>
  <c r="F20" i="1"/>
  <c r="F32" i="1" s="1"/>
  <c r="G20" i="1"/>
  <c r="G32" i="1" s="1"/>
  <c r="H20" i="1"/>
  <c r="H32" i="1" s="1"/>
  <c r="I20" i="1"/>
  <c r="I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E21" i="1"/>
  <c r="E33" i="1" s="1"/>
  <c r="F21" i="1"/>
  <c r="G21" i="1"/>
  <c r="H21" i="1"/>
  <c r="I21" i="1"/>
  <c r="I33" i="1" s="1"/>
  <c r="J21" i="1"/>
  <c r="J33" i="1" s="1"/>
  <c r="K21" i="1"/>
  <c r="K33" i="1" s="1"/>
  <c r="L21" i="1"/>
  <c r="M21" i="1"/>
  <c r="N21" i="1"/>
  <c r="O21" i="1"/>
  <c r="O33" i="1" s="1"/>
  <c r="P21" i="1"/>
  <c r="P33" i="1" s="1"/>
  <c r="Q21" i="1"/>
  <c r="Q33" i="1" s="1"/>
  <c r="R21" i="1"/>
  <c r="S21" i="1"/>
  <c r="E22" i="1"/>
  <c r="E34" i="1" s="1"/>
  <c r="F22" i="1"/>
  <c r="F34" i="1" s="1"/>
  <c r="G22" i="1"/>
  <c r="G34" i="1" s="1"/>
  <c r="H22" i="1"/>
  <c r="I22" i="1"/>
  <c r="J22" i="1"/>
  <c r="K22" i="1"/>
  <c r="K34" i="1" s="1"/>
  <c r="L22" i="1"/>
  <c r="L34" i="1" s="1"/>
  <c r="M22" i="1"/>
  <c r="M34" i="1" s="1"/>
  <c r="N22" i="1"/>
  <c r="O22" i="1"/>
  <c r="P22" i="1"/>
  <c r="Q22" i="1"/>
  <c r="Q34" i="1" s="1"/>
  <c r="R22" i="1"/>
  <c r="R34" i="1" s="1"/>
  <c r="S22" i="1"/>
  <c r="S34" i="1" s="1"/>
  <c r="E23" i="1"/>
  <c r="E35" i="1" s="1"/>
  <c r="F35" i="1"/>
  <c r="H35" i="1"/>
  <c r="I35" i="1"/>
  <c r="K35" i="1"/>
  <c r="N35" i="1"/>
  <c r="O23" i="1"/>
  <c r="O35" i="1" s="1"/>
  <c r="P35" i="1"/>
  <c r="Q35" i="1"/>
  <c r="R35" i="1"/>
  <c r="S23" i="1"/>
  <c r="S35" i="1" s="1"/>
  <c r="D14" i="1"/>
  <c r="D15" i="1"/>
  <c r="D27" i="1" s="1"/>
  <c r="D16" i="1"/>
  <c r="D28" i="1" s="1"/>
  <c r="D17" i="1"/>
  <c r="D29" i="1" s="1"/>
  <c r="D18" i="1"/>
  <c r="D19" i="1"/>
  <c r="D20" i="1"/>
  <c r="D32" i="1" s="1"/>
  <c r="D21" i="1"/>
  <c r="D33" i="1" s="1"/>
  <c r="D22" i="1"/>
  <c r="D34" i="1" s="1"/>
  <c r="D35" i="1"/>
  <c r="C15" i="1"/>
  <c r="C27" i="1" s="1"/>
  <c r="C16" i="1"/>
  <c r="C28" i="1" s="1"/>
  <c r="C17" i="1"/>
  <c r="C18" i="1"/>
  <c r="C19" i="1"/>
  <c r="C31" i="1" s="1"/>
  <c r="C20" i="1"/>
  <c r="U20" i="1" s="1"/>
  <c r="C21" i="1"/>
  <c r="C33" i="1" s="1"/>
  <c r="U33" i="1" s="1"/>
  <c r="C22" i="1"/>
  <c r="C35" i="1"/>
  <c r="C14" i="1"/>
  <c r="U14" i="1" s="1"/>
  <c r="U12" i="1"/>
  <c r="U3" i="1"/>
  <c r="U4" i="1"/>
  <c r="U5" i="1"/>
  <c r="U6" i="1"/>
  <c r="U7" i="1"/>
  <c r="U8" i="1"/>
  <c r="U9" i="1"/>
  <c r="U10" i="1"/>
  <c r="U11" i="1"/>
  <c r="U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U18" i="1" l="1"/>
  <c r="C30" i="1"/>
  <c r="U36" i="1"/>
  <c r="U17" i="1"/>
  <c r="C29" i="1"/>
  <c r="P36" i="1"/>
  <c r="I24" i="1"/>
  <c r="H24" i="1"/>
  <c r="U30" i="1"/>
  <c r="D36" i="1"/>
  <c r="U31" i="1"/>
  <c r="S36" i="1"/>
  <c r="M36" i="1"/>
  <c r="G36" i="1"/>
  <c r="U29" i="1"/>
  <c r="T36" i="1"/>
  <c r="R36" i="1"/>
  <c r="F36" i="1"/>
  <c r="U32" i="1"/>
  <c r="N36" i="1"/>
  <c r="Q36" i="1"/>
  <c r="K36" i="1"/>
  <c r="E36" i="1"/>
  <c r="J36" i="1"/>
  <c r="O36" i="1"/>
  <c r="L36" i="1"/>
  <c r="U28" i="1"/>
  <c r="U34" i="1"/>
  <c r="P24" i="1"/>
  <c r="J24" i="1"/>
  <c r="D24" i="1"/>
  <c r="U15" i="1"/>
  <c r="U21" i="1"/>
  <c r="O24" i="1"/>
  <c r="U16" i="1"/>
  <c r="N24" i="1"/>
  <c r="S24" i="1"/>
  <c r="M24" i="1"/>
  <c r="G24" i="1"/>
  <c r="H27" i="1"/>
  <c r="H36" i="1" s="1"/>
  <c r="C26" i="1"/>
  <c r="U22" i="1"/>
  <c r="I27" i="1"/>
  <c r="I36" i="1" s="1"/>
  <c r="R24" i="1"/>
  <c r="L24" i="1"/>
  <c r="F24" i="1"/>
  <c r="U19" i="1"/>
  <c r="Q24" i="1"/>
  <c r="K24" i="1"/>
  <c r="E24" i="1"/>
  <c r="T24" i="1"/>
  <c r="U23" i="1"/>
  <c r="U24" i="1"/>
  <c r="C24" i="1"/>
  <c r="T31" i="1"/>
  <c r="U35" i="1" l="1"/>
  <c r="U26" i="1"/>
  <c r="C36" i="1"/>
  <c r="U27" i="1"/>
</calcChain>
</file>

<file path=xl/sharedStrings.xml><?xml version="1.0" encoding="utf-8"?>
<sst xmlns="http://schemas.openxmlformats.org/spreadsheetml/2006/main" count="86" uniqueCount="31">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</sst>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2nd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Sheet1!$C$26:$T$26</c:f>
              <c:numCache>
                <c:formatCode>General</c:formatCode>
                <c:ptCount val="15"/>
                <c:pt idx="0">
                  <c:v>0.1436162573603332</c:v>
                </c:pt>
                <c:pt idx="1">
                  <c:v>0</c:v>
                </c:pt>
                <c:pt idx="2">
                  <c:v>3.5904064340083301E-2</c:v>
                </c:pt>
                <c:pt idx="3">
                  <c:v>0.32313657906074972</c:v>
                </c:pt>
                <c:pt idx="4">
                  <c:v>3.5904064340083301E-2</c:v>
                </c:pt>
                <c:pt idx="5">
                  <c:v>0</c:v>
                </c:pt>
                <c:pt idx="6">
                  <c:v>0.21542438604049979</c:v>
                </c:pt>
                <c:pt idx="7">
                  <c:v>3.5904064340083301E-2</c:v>
                </c:pt>
                <c:pt idx="8">
                  <c:v>0</c:v>
                </c:pt>
                <c:pt idx="9">
                  <c:v>0.1436162573603332</c:v>
                </c:pt>
                <c:pt idx="10">
                  <c:v>0</c:v>
                </c:pt>
                <c:pt idx="11">
                  <c:v>3.5904064340083301E-2</c:v>
                </c:pt>
                <c:pt idx="12">
                  <c:v>0.1077121930202499</c:v>
                </c:pt>
                <c:pt idx="13">
                  <c:v>3.5904064340083301E-2</c:v>
                </c:pt>
                <c:pt idx="14">
                  <c:v>0.1077121930202499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Sheet1!$B$27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Sheet1!$C$27:$T$27</c:f>
              <c:numCache>
                <c:formatCode>General</c:formatCode>
                <c:ptCount val="15"/>
                <c:pt idx="0">
                  <c:v>0.86169754416199917</c:v>
                </c:pt>
                <c:pt idx="1">
                  <c:v>0.64627315812149944</c:v>
                </c:pt>
                <c:pt idx="2">
                  <c:v>1.6515869596438317</c:v>
                </c:pt>
                <c:pt idx="3">
                  <c:v>1.7592991526640818</c:v>
                </c:pt>
                <c:pt idx="4">
                  <c:v>7.1808128680166602E-2</c:v>
                </c:pt>
                <c:pt idx="5">
                  <c:v>3.5904064340083301E-2</c:v>
                </c:pt>
                <c:pt idx="6">
                  <c:v>0.75398535114174925</c:v>
                </c:pt>
                <c:pt idx="7">
                  <c:v>0.21542438604049979</c:v>
                </c:pt>
                <c:pt idx="8">
                  <c:v>7.1808128680166602E-2</c:v>
                </c:pt>
                <c:pt idx="9">
                  <c:v>1.5079707022834985</c:v>
                </c:pt>
                <c:pt idx="10">
                  <c:v>0.1077121930202499</c:v>
                </c:pt>
                <c:pt idx="11">
                  <c:v>3.7699267557087466</c:v>
                </c:pt>
                <c:pt idx="12">
                  <c:v>0.32313657906074972</c:v>
                </c:pt>
                <c:pt idx="13">
                  <c:v>0.17952032170041649</c:v>
                </c:pt>
                <c:pt idx="14">
                  <c:v>0.43084877208099959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Sheet1!$B$28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Sheet1!$C$28:$T$28</c:f>
              <c:numCache>
                <c:formatCode>General</c:formatCode>
                <c:ptCount val="15"/>
                <c:pt idx="0">
                  <c:v>7.4393221312652598</c:v>
                </c:pt>
                <c:pt idx="1">
                  <c:v>2.2691368662932647</c:v>
                </c:pt>
                <c:pt idx="2">
                  <c:v>8.8611230791325593</c:v>
                </c:pt>
                <c:pt idx="3">
                  <c:v>7.9707022834984924</c:v>
                </c:pt>
                <c:pt idx="4">
                  <c:v>0.21542438604049979</c:v>
                </c:pt>
                <c:pt idx="5">
                  <c:v>0.21542438604049979</c:v>
                </c:pt>
                <c:pt idx="6">
                  <c:v>2.2691368662932647</c:v>
                </c:pt>
                <c:pt idx="7">
                  <c:v>1.1776533103547322</c:v>
                </c:pt>
                <c:pt idx="8">
                  <c:v>0.44521039781703292</c:v>
                </c:pt>
                <c:pt idx="9">
                  <c:v>7.554215137153526</c:v>
                </c:pt>
                <c:pt idx="10">
                  <c:v>1.7521183397960651</c:v>
                </c:pt>
                <c:pt idx="11">
                  <c:v>20.235530662070946</c:v>
                </c:pt>
                <c:pt idx="12">
                  <c:v>1.9388194743644982</c:v>
                </c:pt>
                <c:pt idx="13">
                  <c:v>0.74680453827373261</c:v>
                </c:pt>
                <c:pt idx="14">
                  <c:v>2.8866867729426975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Sheet1!$B$29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Sheet1!$C$29:$T$29</c:f>
              <c:numCache>
                <c:formatCode>General</c:formatCode>
                <c:ptCount val="15"/>
                <c:pt idx="0">
                  <c:v>2.6192733017377567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5.2385466034755135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Sheet1!$B$30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Sheet1!$C$30:$T$30</c:f>
              <c:numCache>
                <c:formatCode>General</c:formatCode>
                <c:ptCount val="15"/>
                <c:pt idx="0">
                  <c:v>0.32313657906074972</c:v>
                </c:pt>
                <c:pt idx="1">
                  <c:v>6.4627315812149935E-2</c:v>
                </c:pt>
                <c:pt idx="2">
                  <c:v>0.43084877208099959</c:v>
                </c:pt>
                <c:pt idx="3">
                  <c:v>0.56548901335631196</c:v>
                </c:pt>
                <c:pt idx="4">
                  <c:v>0</c:v>
                </c:pt>
                <c:pt idx="5">
                  <c:v>5.3856096510124952E-3</c:v>
                </c:pt>
                <c:pt idx="6">
                  <c:v>0.14002585092632486</c:v>
                </c:pt>
                <c:pt idx="7">
                  <c:v>4.3084877208099961E-2</c:v>
                </c:pt>
                <c:pt idx="8">
                  <c:v>0</c:v>
                </c:pt>
                <c:pt idx="9">
                  <c:v>0.94786729857819907</c:v>
                </c:pt>
                <c:pt idx="10">
                  <c:v>8.0784144765187429E-2</c:v>
                </c:pt>
                <c:pt idx="11">
                  <c:v>0.36083584661783719</c:v>
                </c:pt>
                <c:pt idx="12">
                  <c:v>0.14541146057733736</c:v>
                </c:pt>
                <c:pt idx="13">
                  <c:v>0</c:v>
                </c:pt>
                <c:pt idx="14">
                  <c:v>0.12386902197328739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Sheet1!$B$31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Sheet1!$C$31:$T$31</c:f>
              <c:numCache>
                <c:formatCode>General</c:formatCode>
                <c:ptCount val="15"/>
                <c:pt idx="0">
                  <c:v>0.42941260950739629</c:v>
                </c:pt>
                <c:pt idx="1">
                  <c:v>3.734022691368663E-2</c:v>
                </c:pt>
                <c:pt idx="2">
                  <c:v>0.20537124802527648</c:v>
                </c:pt>
                <c:pt idx="3">
                  <c:v>0.26138158839580644</c:v>
                </c:pt>
                <c:pt idx="4">
                  <c:v>1.8670113456843315E-2</c:v>
                </c:pt>
                <c:pt idx="5">
                  <c:v>0</c:v>
                </c:pt>
                <c:pt idx="6">
                  <c:v>7.4680453827373261E-2</c:v>
                </c:pt>
                <c:pt idx="7">
                  <c:v>0</c:v>
                </c:pt>
                <c:pt idx="8">
                  <c:v>0</c:v>
                </c:pt>
                <c:pt idx="9">
                  <c:v>0.4667528364210829</c:v>
                </c:pt>
                <c:pt idx="10">
                  <c:v>0</c:v>
                </c:pt>
                <c:pt idx="11">
                  <c:v>3.734022691368663E-2</c:v>
                </c:pt>
                <c:pt idx="12">
                  <c:v>3.734022691368663E-2</c:v>
                </c:pt>
                <c:pt idx="13">
                  <c:v>0</c:v>
                </c:pt>
                <c:pt idx="14">
                  <c:v>0.11202068074105989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Sheet1!$B$32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Sheet1!$C$32:$T$32</c:f>
              <c:numCache>
                <c:formatCode>General</c:formatCode>
                <c:ptCount val="15"/>
                <c:pt idx="0">
                  <c:v>1.5639810426540286</c:v>
                </c:pt>
                <c:pt idx="1">
                  <c:v>0.24558380008616976</c:v>
                </c:pt>
                <c:pt idx="2">
                  <c:v>2.7229642395519176</c:v>
                </c:pt>
                <c:pt idx="3">
                  <c:v>2.0465316673847482</c:v>
                </c:pt>
                <c:pt idx="4">
                  <c:v>2.1542438604049981E-2</c:v>
                </c:pt>
                <c:pt idx="5">
                  <c:v>2.1542438604049981E-2</c:v>
                </c:pt>
                <c:pt idx="6">
                  <c:v>0.24989228780697978</c:v>
                </c:pt>
                <c:pt idx="7">
                  <c:v>0.24127531236535976</c:v>
                </c:pt>
                <c:pt idx="8">
                  <c:v>2.1542438604049981E-2</c:v>
                </c:pt>
                <c:pt idx="9">
                  <c:v>2.9728565273588972</c:v>
                </c:pt>
                <c:pt idx="10">
                  <c:v>0.15510555794915987</c:v>
                </c:pt>
                <c:pt idx="11">
                  <c:v>3.9293408013787161</c:v>
                </c:pt>
                <c:pt idx="12">
                  <c:v>0.32313657906074972</c:v>
                </c:pt>
                <c:pt idx="13">
                  <c:v>0.35329599310641968</c:v>
                </c:pt>
                <c:pt idx="14">
                  <c:v>0.21542438604049979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Sheet1!$B$33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Sheet1!$C$33:$T$33</c:f>
              <c:numCache>
                <c:formatCode>General</c:formatCode>
                <c:ptCount val="15"/>
                <c:pt idx="0">
                  <c:v>0.80425104121786595</c:v>
                </c:pt>
                <c:pt idx="1">
                  <c:v>0.16515869596438318</c:v>
                </c:pt>
                <c:pt idx="2">
                  <c:v>2.0608932931207815</c:v>
                </c:pt>
                <c:pt idx="3">
                  <c:v>1.012494614390349</c:v>
                </c:pt>
                <c:pt idx="4">
                  <c:v>5.7446502944133282E-2</c:v>
                </c:pt>
                <c:pt idx="5">
                  <c:v>5.0265690076116622E-2</c:v>
                </c:pt>
                <c:pt idx="6">
                  <c:v>0.30159414045669974</c:v>
                </c:pt>
                <c:pt idx="7">
                  <c:v>0.22978601177653313</c:v>
                </c:pt>
                <c:pt idx="8">
                  <c:v>3.5904064340083301E-2</c:v>
                </c:pt>
                <c:pt idx="9">
                  <c:v>2.3624874335774813</c:v>
                </c:pt>
                <c:pt idx="10">
                  <c:v>0.27287088898463308</c:v>
                </c:pt>
                <c:pt idx="11">
                  <c:v>2.8579635214706305</c:v>
                </c:pt>
                <c:pt idx="12">
                  <c:v>0.56010340370529943</c:v>
                </c:pt>
                <c:pt idx="13">
                  <c:v>0.34467901766479969</c:v>
                </c:pt>
                <c:pt idx="14">
                  <c:v>0.27287088898463308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Sheet1!$B$34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Sheet1!$C$34:$T$34</c:f>
              <c:numCache>
                <c:formatCode>General</c:formatCode>
                <c:ptCount val="15"/>
                <c:pt idx="0">
                  <c:v>9.4786729857819912E-2</c:v>
                </c:pt>
                <c:pt idx="1">
                  <c:v>1.7233950883239983E-2</c:v>
                </c:pt>
                <c:pt idx="2">
                  <c:v>2.5850926324859975E-2</c:v>
                </c:pt>
                <c:pt idx="3">
                  <c:v>8.6169754416199923E-2</c:v>
                </c:pt>
                <c:pt idx="4">
                  <c:v>0</c:v>
                </c:pt>
                <c:pt idx="5">
                  <c:v>0</c:v>
                </c:pt>
                <c:pt idx="6">
                  <c:v>5.7446502944133284E-3</c:v>
                </c:pt>
                <c:pt idx="7">
                  <c:v>5.7446502944133284E-3</c:v>
                </c:pt>
                <c:pt idx="8">
                  <c:v>2.8723251472066642E-3</c:v>
                </c:pt>
                <c:pt idx="9">
                  <c:v>0.17521183397960649</c:v>
                </c:pt>
                <c:pt idx="10">
                  <c:v>1.1489300588826657E-2</c:v>
                </c:pt>
                <c:pt idx="11">
                  <c:v>6.0318828091339941E-2</c:v>
                </c:pt>
                <c:pt idx="12">
                  <c:v>2.8723251472066641E-2</c:v>
                </c:pt>
                <c:pt idx="13">
                  <c:v>2.2978601177653313E-2</c:v>
                </c:pt>
                <c:pt idx="14">
                  <c:v>1.1489300588826657E-2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Sheet1!$B$35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Sheet1!$C$25:$T$25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Sheet1!$C$35:$T$35</c:f>
              <c:numCache>
                <c:formatCode>General</c:formatCode>
                <c:ptCount val="15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6.4627315812149935E-2</c:v>
                </c:pt>
                <c:pt idx="5">
                  <c:v>6.4627315812149935E-2</c:v>
                </c:pt>
                <c:pt idx="6">
                  <c:v>0.32313657906074972</c:v>
                </c:pt>
                <c:pt idx="7">
                  <c:v>6.4627315812149935E-2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0.12925463162429987</c:v>
                </c:pt>
                <c:pt idx="12">
                  <c:v>6.4627315812149935E-2</c:v>
                </c:pt>
                <c:pt idx="13">
                  <c:v>6.4627315812149935E-2</c:v>
                </c:pt>
                <c:pt idx="14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85724</xdr:colOff>
      <xdr:row>0</xdr:row>
      <xdr:rowOff>104774</xdr:rowOff>
    </xdr:from>
    <xdr:to>
      <xdr:col>33</xdr:col>
      <xdr:colOff>1666875</xdr:colOff>
      <xdr:row>27</xdr:row>
      <xdr:rowOff>57149</xdr:rowOff>
    </xdr:to>
    <xdr:graphicFrame macro="">
      <xdr:nvGraphicFramePr>
        <xdr:cNvPr id="4" name="Chart 3" descr="Workload by County and LegalProblemCode 2nd FY 24 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sheetPr>
    <pageSetUpPr fitToPage="1"/>
  </sheetPr>
  <dimension ref="A1:U36"/>
  <sheetViews>
    <sheetView tabSelected="1" topLeftCell="R1" workbookViewId="0"/>
  </sheetViews>
  <sheetFormatPr defaultRowHeight="14.4" x14ac:dyDescent="0.3"/>
  <cols>
    <col min="2" max="2" width="59.109375" bestFit="1" customWidth="1"/>
    <col min="5" max="5" width="0" hidden="1" customWidth="1"/>
    <col min="8" max="8" width="10.33203125" customWidth="1"/>
    <col min="10" max="10" width="9.88671875" customWidth="1"/>
    <col min="15" max="15" width="0" hidden="1" customWidth="1"/>
    <col min="19" max="19" width="0" hidden="1" customWidth="1"/>
    <col min="23" max="23" width="15.5546875" bestFit="1" customWidth="1"/>
    <col min="24" max="24" width="12" bestFit="1" customWidth="1"/>
    <col min="25" max="25" width="14.6640625" bestFit="1" customWidth="1"/>
    <col min="26" max="26" width="12" bestFit="1" customWidth="1"/>
    <col min="27" max="27" width="16.88671875" bestFit="1" customWidth="1"/>
    <col min="28" max="28" width="13.6640625" bestFit="1" customWidth="1"/>
    <col min="29" max="29" width="16.5546875" bestFit="1" customWidth="1"/>
    <col min="30" max="30" width="13.6640625" bestFit="1" customWidth="1"/>
    <col min="31" max="31" width="14" bestFit="1" customWidth="1"/>
    <col min="32" max="32" width="12" bestFit="1" customWidth="1"/>
    <col min="33" max="33" width="14.6640625" bestFit="1" customWidth="1"/>
    <col min="34" max="34" width="26.33203125" bestFit="1" customWidth="1"/>
    <col min="35" max="35" width="12" bestFit="1" customWidth="1"/>
    <col min="36" max="36" width="15.44140625" bestFit="1" customWidth="1"/>
    <col min="37" max="37" width="13.44140625" bestFit="1" customWidth="1"/>
    <col min="38" max="38" width="15" bestFit="1" customWidth="1"/>
    <col min="39" max="40" width="17.88671875" bestFit="1" customWidth="1"/>
  </cols>
  <sheetData>
    <row r="1" spans="1:21" ht="43.2" x14ac:dyDescent="0.3">
      <c r="A1" s="3" t="s">
        <v>28</v>
      </c>
      <c r="B1" s="1" t="s">
        <v>18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</row>
    <row r="2" spans="1:21" x14ac:dyDescent="0.3">
      <c r="A2">
        <v>50</v>
      </c>
      <c r="B2" t="s">
        <v>19</v>
      </c>
      <c r="C2">
        <v>4</v>
      </c>
      <c r="D2">
        <v>0</v>
      </c>
      <c r="E2">
        <v>11</v>
      </c>
      <c r="F2">
        <v>1</v>
      </c>
      <c r="G2">
        <v>9</v>
      </c>
      <c r="H2">
        <v>1</v>
      </c>
      <c r="I2">
        <v>0</v>
      </c>
      <c r="J2">
        <v>6</v>
      </c>
      <c r="K2">
        <v>1</v>
      </c>
      <c r="L2">
        <v>0</v>
      </c>
      <c r="M2">
        <v>4</v>
      </c>
      <c r="N2">
        <v>0</v>
      </c>
      <c r="O2">
        <v>0</v>
      </c>
      <c r="P2">
        <v>1</v>
      </c>
      <c r="Q2">
        <v>3</v>
      </c>
      <c r="R2">
        <v>1</v>
      </c>
      <c r="S2">
        <v>3</v>
      </c>
      <c r="T2">
        <v>3</v>
      </c>
      <c r="U2" s="1">
        <f>SUM(C2:T2)</f>
        <v>48</v>
      </c>
    </row>
    <row r="3" spans="1:21" x14ac:dyDescent="0.3">
      <c r="A3">
        <v>50</v>
      </c>
      <c r="B3" t="s">
        <v>20</v>
      </c>
      <c r="C3">
        <v>24</v>
      </c>
      <c r="D3">
        <v>18</v>
      </c>
      <c r="E3">
        <v>0</v>
      </c>
      <c r="F3">
        <v>46</v>
      </c>
      <c r="G3">
        <v>49</v>
      </c>
      <c r="H3">
        <v>2</v>
      </c>
      <c r="I3">
        <v>1</v>
      </c>
      <c r="J3">
        <v>21</v>
      </c>
      <c r="K3">
        <v>6</v>
      </c>
      <c r="L3">
        <v>2</v>
      </c>
      <c r="M3">
        <v>42</v>
      </c>
      <c r="N3">
        <v>3</v>
      </c>
      <c r="O3">
        <v>1</v>
      </c>
      <c r="P3">
        <v>105</v>
      </c>
      <c r="Q3">
        <v>9</v>
      </c>
      <c r="R3">
        <v>5</v>
      </c>
      <c r="S3">
        <v>0</v>
      </c>
      <c r="T3">
        <v>12</v>
      </c>
      <c r="U3" s="1">
        <f t="shared" ref="U3:U11" si="0">SUM(C3:T3)</f>
        <v>346</v>
      </c>
    </row>
    <row r="4" spans="1:21" x14ac:dyDescent="0.3">
      <c r="A4">
        <v>20</v>
      </c>
      <c r="B4" t="s">
        <v>21</v>
      </c>
      <c r="C4">
        <v>518</v>
      </c>
      <c r="D4">
        <v>158</v>
      </c>
      <c r="E4">
        <v>0</v>
      </c>
      <c r="F4">
        <v>617</v>
      </c>
      <c r="G4">
        <v>555</v>
      </c>
      <c r="H4">
        <v>15</v>
      </c>
      <c r="I4">
        <v>15</v>
      </c>
      <c r="J4">
        <v>158</v>
      </c>
      <c r="K4">
        <v>82</v>
      </c>
      <c r="L4">
        <v>31</v>
      </c>
      <c r="M4">
        <v>526</v>
      </c>
      <c r="N4">
        <v>122</v>
      </c>
      <c r="O4">
        <v>1</v>
      </c>
      <c r="P4">
        <v>1409</v>
      </c>
      <c r="Q4">
        <v>135</v>
      </c>
      <c r="R4">
        <v>52</v>
      </c>
      <c r="S4">
        <v>2</v>
      </c>
      <c r="T4">
        <v>201</v>
      </c>
      <c r="U4" s="1">
        <f t="shared" si="0"/>
        <v>4597</v>
      </c>
    </row>
    <row r="5" spans="1:21" x14ac:dyDescent="0.3">
      <c r="A5">
        <v>3647.6</v>
      </c>
      <c r="B5" t="s">
        <v>22</v>
      </c>
      <c r="C5">
        <v>1</v>
      </c>
      <c r="D5">
        <v>0</v>
      </c>
      <c r="E5">
        <v>0</v>
      </c>
      <c r="F5">
        <v>0</v>
      </c>
      <c r="G5">
        <v>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0</v>
      </c>
      <c r="U5" s="1">
        <f t="shared" si="0"/>
        <v>5</v>
      </c>
    </row>
    <row r="6" spans="1:21" x14ac:dyDescent="0.3">
      <c r="A6">
        <v>7.5</v>
      </c>
      <c r="B6" t="s">
        <v>23</v>
      </c>
      <c r="C6">
        <v>60</v>
      </c>
      <c r="D6">
        <v>12</v>
      </c>
      <c r="E6">
        <v>0</v>
      </c>
      <c r="F6">
        <v>80</v>
      </c>
      <c r="G6">
        <v>105</v>
      </c>
      <c r="H6">
        <v>0</v>
      </c>
      <c r="I6">
        <v>1</v>
      </c>
      <c r="J6">
        <v>26</v>
      </c>
      <c r="K6">
        <v>8</v>
      </c>
      <c r="L6">
        <v>0</v>
      </c>
      <c r="M6">
        <v>176</v>
      </c>
      <c r="N6">
        <v>15</v>
      </c>
      <c r="O6">
        <v>0</v>
      </c>
      <c r="P6">
        <v>67</v>
      </c>
      <c r="Q6">
        <v>27</v>
      </c>
      <c r="R6">
        <v>0</v>
      </c>
      <c r="S6">
        <v>1</v>
      </c>
      <c r="T6">
        <v>23</v>
      </c>
      <c r="U6" s="1">
        <f t="shared" si="0"/>
        <v>601</v>
      </c>
    </row>
    <row r="7" spans="1:21" x14ac:dyDescent="0.3">
      <c r="A7">
        <v>26</v>
      </c>
      <c r="B7" t="s">
        <v>24</v>
      </c>
      <c r="C7">
        <v>23</v>
      </c>
      <c r="D7">
        <v>2</v>
      </c>
      <c r="E7">
        <v>0</v>
      </c>
      <c r="F7">
        <v>11</v>
      </c>
      <c r="G7">
        <v>14</v>
      </c>
      <c r="H7">
        <v>1</v>
      </c>
      <c r="I7">
        <v>0</v>
      </c>
      <c r="J7">
        <v>4</v>
      </c>
      <c r="K7">
        <v>0</v>
      </c>
      <c r="L7">
        <v>0</v>
      </c>
      <c r="M7">
        <v>25</v>
      </c>
      <c r="N7">
        <v>0</v>
      </c>
      <c r="O7">
        <v>0</v>
      </c>
      <c r="P7">
        <v>2</v>
      </c>
      <c r="Q7">
        <v>2</v>
      </c>
      <c r="R7">
        <v>0</v>
      </c>
      <c r="S7">
        <v>0</v>
      </c>
      <c r="T7">
        <v>6</v>
      </c>
      <c r="U7" s="1">
        <f t="shared" si="0"/>
        <v>90</v>
      </c>
    </row>
    <row r="8" spans="1:21" x14ac:dyDescent="0.3">
      <c r="A8">
        <v>6</v>
      </c>
      <c r="B8" t="s">
        <v>25</v>
      </c>
      <c r="C8">
        <v>363</v>
      </c>
      <c r="D8">
        <v>57</v>
      </c>
      <c r="E8">
        <v>0</v>
      </c>
      <c r="F8">
        <v>632</v>
      </c>
      <c r="G8">
        <v>475</v>
      </c>
      <c r="H8">
        <v>5</v>
      </c>
      <c r="I8">
        <v>5</v>
      </c>
      <c r="J8">
        <v>58</v>
      </c>
      <c r="K8">
        <v>56</v>
      </c>
      <c r="L8">
        <v>5</v>
      </c>
      <c r="M8">
        <v>690</v>
      </c>
      <c r="N8">
        <v>36</v>
      </c>
      <c r="O8">
        <v>0</v>
      </c>
      <c r="P8">
        <v>912</v>
      </c>
      <c r="Q8">
        <v>75</v>
      </c>
      <c r="R8">
        <v>82</v>
      </c>
      <c r="S8">
        <v>1</v>
      </c>
      <c r="T8">
        <v>50</v>
      </c>
      <c r="U8" s="1">
        <f t="shared" si="0"/>
        <v>3502</v>
      </c>
    </row>
    <row r="9" spans="1:21" x14ac:dyDescent="0.3">
      <c r="A9">
        <v>10</v>
      </c>
      <c r="B9" t="s">
        <v>26</v>
      </c>
      <c r="C9">
        <v>112</v>
      </c>
      <c r="D9">
        <v>23</v>
      </c>
      <c r="E9">
        <v>0</v>
      </c>
      <c r="F9">
        <v>287</v>
      </c>
      <c r="G9">
        <v>141</v>
      </c>
      <c r="H9">
        <v>8</v>
      </c>
      <c r="I9">
        <v>7</v>
      </c>
      <c r="J9">
        <v>42</v>
      </c>
      <c r="K9">
        <v>32</v>
      </c>
      <c r="L9">
        <v>5</v>
      </c>
      <c r="M9">
        <v>329</v>
      </c>
      <c r="N9">
        <v>38</v>
      </c>
      <c r="O9">
        <v>1</v>
      </c>
      <c r="P9">
        <v>398</v>
      </c>
      <c r="Q9">
        <v>78</v>
      </c>
      <c r="R9">
        <v>48</v>
      </c>
      <c r="S9">
        <v>0</v>
      </c>
      <c r="T9">
        <v>38</v>
      </c>
      <c r="U9" s="1">
        <f t="shared" si="0"/>
        <v>1587</v>
      </c>
    </row>
    <row r="10" spans="1:21" x14ac:dyDescent="0.3">
      <c r="A10">
        <v>4</v>
      </c>
      <c r="B10" t="s">
        <v>27</v>
      </c>
      <c r="C10">
        <v>33</v>
      </c>
      <c r="D10">
        <v>6</v>
      </c>
      <c r="E10">
        <v>0</v>
      </c>
      <c r="F10">
        <v>9</v>
      </c>
      <c r="G10">
        <v>30</v>
      </c>
      <c r="H10">
        <v>0</v>
      </c>
      <c r="I10">
        <v>0</v>
      </c>
      <c r="J10">
        <v>2</v>
      </c>
      <c r="K10">
        <v>2</v>
      </c>
      <c r="L10">
        <v>1</v>
      </c>
      <c r="M10">
        <v>61</v>
      </c>
      <c r="N10">
        <v>4</v>
      </c>
      <c r="O10">
        <v>2</v>
      </c>
      <c r="P10">
        <v>21</v>
      </c>
      <c r="Q10">
        <v>10</v>
      </c>
      <c r="R10">
        <v>8</v>
      </c>
      <c r="S10">
        <v>0</v>
      </c>
      <c r="T10">
        <v>4</v>
      </c>
      <c r="U10" s="1">
        <f t="shared" si="0"/>
        <v>193</v>
      </c>
    </row>
    <row r="11" spans="1:21" x14ac:dyDescent="0.3">
      <c r="A11">
        <v>90</v>
      </c>
      <c r="B11" t="s">
        <v>30</v>
      </c>
      <c r="C11">
        <v>249</v>
      </c>
      <c r="D11">
        <v>3</v>
      </c>
      <c r="E11">
        <v>0</v>
      </c>
      <c r="F11">
        <v>57</v>
      </c>
      <c r="G11">
        <v>0</v>
      </c>
      <c r="H11">
        <v>0</v>
      </c>
      <c r="I11">
        <v>0</v>
      </c>
      <c r="J11">
        <v>1</v>
      </c>
      <c r="K11">
        <v>11</v>
      </c>
      <c r="L11">
        <v>0</v>
      </c>
      <c r="M11">
        <v>25</v>
      </c>
      <c r="N11">
        <v>0</v>
      </c>
      <c r="O11">
        <v>0</v>
      </c>
      <c r="P11">
        <v>28</v>
      </c>
      <c r="Q11">
        <v>4</v>
      </c>
      <c r="R11">
        <v>2</v>
      </c>
      <c r="S11">
        <v>0</v>
      </c>
      <c r="T11">
        <v>1</v>
      </c>
      <c r="U11" s="1">
        <f t="shared" si="0"/>
        <v>381</v>
      </c>
    </row>
    <row r="12" spans="1:21" x14ac:dyDescent="0.3">
      <c r="C12" s="1">
        <f>SUM(C2:C11)</f>
        <v>1387</v>
      </c>
      <c r="D12" s="1">
        <f t="shared" ref="D12:T12" si="1">SUM(D2:D11)</f>
        <v>279</v>
      </c>
      <c r="E12" s="1">
        <f t="shared" si="1"/>
        <v>11</v>
      </c>
      <c r="F12" s="1">
        <f t="shared" si="1"/>
        <v>1740</v>
      </c>
      <c r="G12" s="1">
        <f t="shared" si="1"/>
        <v>1380</v>
      </c>
      <c r="H12" s="1">
        <f t="shared" si="1"/>
        <v>32</v>
      </c>
      <c r="I12" s="1">
        <f t="shared" si="1"/>
        <v>29</v>
      </c>
      <c r="J12" s="1">
        <f t="shared" si="1"/>
        <v>318</v>
      </c>
      <c r="K12" s="1">
        <f t="shared" si="1"/>
        <v>198</v>
      </c>
      <c r="L12" s="1">
        <f t="shared" si="1"/>
        <v>44</v>
      </c>
      <c r="M12" s="1">
        <f t="shared" si="1"/>
        <v>1878</v>
      </c>
      <c r="N12" s="1">
        <f t="shared" si="1"/>
        <v>218</v>
      </c>
      <c r="O12" s="1">
        <f t="shared" si="1"/>
        <v>5</v>
      </c>
      <c r="P12" s="1">
        <f t="shared" si="1"/>
        <v>2943</v>
      </c>
      <c r="Q12" s="1">
        <f t="shared" si="1"/>
        <v>345</v>
      </c>
      <c r="R12" s="1">
        <f t="shared" si="1"/>
        <v>198</v>
      </c>
      <c r="S12" s="1">
        <f t="shared" si="1"/>
        <v>7</v>
      </c>
      <c r="T12" s="1">
        <f t="shared" si="1"/>
        <v>338</v>
      </c>
      <c r="U12" s="1">
        <f>SUM(C2:T11)</f>
        <v>11350</v>
      </c>
    </row>
    <row r="13" spans="1:21" ht="43.2" x14ac:dyDescent="0.3">
      <c r="C13" s="2" t="s">
        <v>0</v>
      </c>
      <c r="D13" s="2" t="s">
        <v>1</v>
      </c>
      <c r="E13" s="2" t="s">
        <v>2</v>
      </c>
      <c r="F13" s="2" t="s">
        <v>3</v>
      </c>
      <c r="G13" s="2" t="s">
        <v>4</v>
      </c>
      <c r="H13" s="2" t="s">
        <v>5</v>
      </c>
      <c r="I13" s="2" t="s">
        <v>6</v>
      </c>
      <c r="J13" s="2" t="s">
        <v>7</v>
      </c>
      <c r="K13" s="2" t="s">
        <v>8</v>
      </c>
      <c r="L13" s="2" t="s">
        <v>9</v>
      </c>
      <c r="M13" s="2" t="s">
        <v>10</v>
      </c>
      <c r="N13" s="2" t="s">
        <v>11</v>
      </c>
      <c r="O13" s="2" t="s">
        <v>12</v>
      </c>
      <c r="P13" s="2" t="s">
        <v>13</v>
      </c>
      <c r="Q13" s="2" t="s">
        <v>14</v>
      </c>
      <c r="R13" s="2" t="s">
        <v>15</v>
      </c>
      <c r="S13" s="2" t="s">
        <v>16</v>
      </c>
      <c r="T13" s="2" t="s">
        <v>17</v>
      </c>
    </row>
    <row r="14" spans="1:21" x14ac:dyDescent="0.3">
      <c r="B14" t="s">
        <v>19</v>
      </c>
      <c r="C14">
        <f>$A2*C2</f>
        <v>200</v>
      </c>
      <c r="D14">
        <f>$A2*D2</f>
        <v>0</v>
      </c>
      <c r="E14">
        <f t="shared" ref="E14:S14" si="2">$A2*E2</f>
        <v>550</v>
      </c>
      <c r="F14">
        <f t="shared" si="2"/>
        <v>50</v>
      </c>
      <c r="G14">
        <f t="shared" si="2"/>
        <v>450</v>
      </c>
      <c r="H14">
        <f t="shared" si="2"/>
        <v>50</v>
      </c>
      <c r="I14">
        <f t="shared" si="2"/>
        <v>0</v>
      </c>
      <c r="J14">
        <f t="shared" si="2"/>
        <v>300</v>
      </c>
      <c r="K14">
        <f t="shared" si="2"/>
        <v>50</v>
      </c>
      <c r="L14">
        <f t="shared" si="2"/>
        <v>0</v>
      </c>
      <c r="M14">
        <f t="shared" si="2"/>
        <v>200</v>
      </c>
      <c r="N14">
        <f t="shared" si="2"/>
        <v>0</v>
      </c>
      <c r="O14">
        <f t="shared" si="2"/>
        <v>0</v>
      </c>
      <c r="P14">
        <f t="shared" si="2"/>
        <v>50</v>
      </c>
      <c r="Q14">
        <f t="shared" si="2"/>
        <v>150</v>
      </c>
      <c r="R14">
        <f t="shared" si="2"/>
        <v>50</v>
      </c>
      <c r="S14">
        <f t="shared" si="2"/>
        <v>150</v>
      </c>
      <c r="T14">
        <f t="shared" ref="T14" si="3">$A2*T2</f>
        <v>150</v>
      </c>
      <c r="U14" s="1">
        <f t="shared" ref="U14:U23" si="4">SUM(C14:T14)</f>
        <v>2400</v>
      </c>
    </row>
    <row r="15" spans="1:21" x14ac:dyDescent="0.3">
      <c r="B15" t="s">
        <v>20</v>
      </c>
      <c r="C15">
        <f t="shared" ref="C15:D22" si="5">$A3*C3</f>
        <v>1200</v>
      </c>
      <c r="D15">
        <f t="shared" si="5"/>
        <v>900</v>
      </c>
      <c r="E15">
        <f t="shared" ref="E15:S15" si="6">$A3*E3</f>
        <v>0</v>
      </c>
      <c r="F15">
        <f t="shared" si="6"/>
        <v>2300</v>
      </c>
      <c r="G15">
        <f t="shared" si="6"/>
        <v>2450</v>
      </c>
      <c r="H15">
        <f t="shared" si="6"/>
        <v>100</v>
      </c>
      <c r="I15">
        <f t="shared" si="6"/>
        <v>50</v>
      </c>
      <c r="J15">
        <f t="shared" si="6"/>
        <v>1050</v>
      </c>
      <c r="K15">
        <f t="shared" si="6"/>
        <v>300</v>
      </c>
      <c r="L15">
        <f t="shared" si="6"/>
        <v>100</v>
      </c>
      <c r="M15">
        <f t="shared" si="6"/>
        <v>2100</v>
      </c>
      <c r="N15">
        <f t="shared" si="6"/>
        <v>150</v>
      </c>
      <c r="O15">
        <f t="shared" si="6"/>
        <v>50</v>
      </c>
      <c r="P15">
        <f t="shared" si="6"/>
        <v>5250</v>
      </c>
      <c r="Q15">
        <f t="shared" si="6"/>
        <v>450</v>
      </c>
      <c r="R15">
        <f t="shared" si="6"/>
        <v>250</v>
      </c>
      <c r="S15">
        <f t="shared" si="6"/>
        <v>0</v>
      </c>
      <c r="T15">
        <f t="shared" ref="T15" si="7">$A3*T3</f>
        <v>600</v>
      </c>
      <c r="U15" s="1">
        <f t="shared" si="4"/>
        <v>17300</v>
      </c>
    </row>
    <row r="16" spans="1:21" x14ac:dyDescent="0.3">
      <c r="B16" t="s">
        <v>21</v>
      </c>
      <c r="C16">
        <f t="shared" si="5"/>
        <v>10360</v>
      </c>
      <c r="D16">
        <f t="shared" si="5"/>
        <v>3160</v>
      </c>
      <c r="E16">
        <f t="shared" ref="E16:S16" si="8">$A4*E4</f>
        <v>0</v>
      </c>
      <c r="F16">
        <f t="shared" si="8"/>
        <v>12340</v>
      </c>
      <c r="G16">
        <f t="shared" si="8"/>
        <v>11100</v>
      </c>
      <c r="H16">
        <f t="shared" si="8"/>
        <v>300</v>
      </c>
      <c r="I16">
        <f t="shared" si="8"/>
        <v>300</v>
      </c>
      <c r="J16">
        <f t="shared" si="8"/>
        <v>3160</v>
      </c>
      <c r="K16">
        <f t="shared" si="8"/>
        <v>1640</v>
      </c>
      <c r="L16">
        <f t="shared" si="8"/>
        <v>620</v>
      </c>
      <c r="M16">
        <f t="shared" si="8"/>
        <v>10520</v>
      </c>
      <c r="N16">
        <f t="shared" si="8"/>
        <v>2440</v>
      </c>
      <c r="O16">
        <f t="shared" si="8"/>
        <v>20</v>
      </c>
      <c r="P16">
        <f t="shared" si="8"/>
        <v>28180</v>
      </c>
      <c r="Q16">
        <f t="shared" si="8"/>
        <v>2700</v>
      </c>
      <c r="R16">
        <f t="shared" si="8"/>
        <v>1040</v>
      </c>
      <c r="S16">
        <f t="shared" si="8"/>
        <v>40</v>
      </c>
      <c r="T16">
        <f t="shared" ref="T16" si="9">$A4*T4</f>
        <v>4020</v>
      </c>
      <c r="U16" s="1">
        <f t="shared" si="4"/>
        <v>91940</v>
      </c>
    </row>
    <row r="17" spans="2:21" x14ac:dyDescent="0.3">
      <c r="B17" t="s">
        <v>22</v>
      </c>
      <c r="C17">
        <f t="shared" si="5"/>
        <v>3647.6</v>
      </c>
      <c r="D17">
        <f t="shared" si="5"/>
        <v>0</v>
      </c>
      <c r="E17">
        <f t="shared" ref="E17:S17" si="10">$A5*E5</f>
        <v>0</v>
      </c>
      <c r="F17">
        <f t="shared" si="10"/>
        <v>0</v>
      </c>
      <c r="G17">
        <f t="shared" si="10"/>
        <v>7295.2</v>
      </c>
      <c r="H17">
        <f t="shared" si="10"/>
        <v>0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0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7295.2</v>
      </c>
      <c r="R17">
        <f t="shared" si="10"/>
        <v>0</v>
      </c>
      <c r="S17">
        <f t="shared" si="10"/>
        <v>0</v>
      </c>
      <c r="T17">
        <f t="shared" ref="T17" si="11">$A5*T5</f>
        <v>0</v>
      </c>
      <c r="U17" s="1">
        <f t="shared" si="4"/>
        <v>18238</v>
      </c>
    </row>
    <row r="18" spans="2:21" x14ac:dyDescent="0.3">
      <c r="B18" t="s">
        <v>23</v>
      </c>
      <c r="C18">
        <f t="shared" si="5"/>
        <v>450</v>
      </c>
      <c r="D18">
        <f t="shared" si="5"/>
        <v>90</v>
      </c>
      <c r="E18">
        <f t="shared" ref="E18:S18" si="12">$A6*E6</f>
        <v>0</v>
      </c>
      <c r="F18">
        <f t="shared" si="12"/>
        <v>600</v>
      </c>
      <c r="G18">
        <f t="shared" si="12"/>
        <v>787.5</v>
      </c>
      <c r="H18">
        <f t="shared" si="12"/>
        <v>0</v>
      </c>
      <c r="I18">
        <f t="shared" si="12"/>
        <v>7.5</v>
      </c>
      <c r="J18">
        <f t="shared" si="12"/>
        <v>195</v>
      </c>
      <c r="K18">
        <f t="shared" si="12"/>
        <v>60</v>
      </c>
      <c r="L18">
        <f t="shared" si="12"/>
        <v>0</v>
      </c>
      <c r="M18">
        <f t="shared" si="12"/>
        <v>1320</v>
      </c>
      <c r="N18">
        <f t="shared" si="12"/>
        <v>112.5</v>
      </c>
      <c r="O18">
        <f t="shared" si="12"/>
        <v>0</v>
      </c>
      <c r="P18">
        <f t="shared" si="12"/>
        <v>502.5</v>
      </c>
      <c r="Q18">
        <f t="shared" si="12"/>
        <v>202.5</v>
      </c>
      <c r="R18">
        <f t="shared" si="12"/>
        <v>0</v>
      </c>
      <c r="S18">
        <f t="shared" si="12"/>
        <v>7.5</v>
      </c>
      <c r="T18">
        <f t="shared" ref="T18" si="13">$A6*T6</f>
        <v>172.5</v>
      </c>
      <c r="U18" s="1">
        <f t="shared" si="4"/>
        <v>4507.5</v>
      </c>
    </row>
    <row r="19" spans="2:21" x14ac:dyDescent="0.3">
      <c r="B19" t="s">
        <v>24</v>
      </c>
      <c r="C19">
        <f t="shared" si="5"/>
        <v>598</v>
      </c>
      <c r="D19">
        <f t="shared" si="5"/>
        <v>52</v>
      </c>
      <c r="E19">
        <f t="shared" ref="E19:S19" si="14">$A7*E7</f>
        <v>0</v>
      </c>
      <c r="F19">
        <f t="shared" si="14"/>
        <v>286</v>
      </c>
      <c r="G19">
        <f t="shared" si="14"/>
        <v>364</v>
      </c>
      <c r="H19">
        <f t="shared" si="14"/>
        <v>26</v>
      </c>
      <c r="I19">
        <f t="shared" si="14"/>
        <v>0</v>
      </c>
      <c r="J19">
        <f t="shared" si="14"/>
        <v>104</v>
      </c>
      <c r="K19">
        <f t="shared" si="14"/>
        <v>0</v>
      </c>
      <c r="L19">
        <f t="shared" si="14"/>
        <v>0</v>
      </c>
      <c r="M19">
        <f t="shared" si="14"/>
        <v>650</v>
      </c>
      <c r="N19">
        <f t="shared" si="14"/>
        <v>0</v>
      </c>
      <c r="O19">
        <f t="shared" si="14"/>
        <v>0</v>
      </c>
      <c r="P19">
        <f t="shared" si="14"/>
        <v>52</v>
      </c>
      <c r="Q19">
        <f t="shared" si="14"/>
        <v>52</v>
      </c>
      <c r="R19">
        <f t="shared" si="14"/>
        <v>0</v>
      </c>
      <c r="S19">
        <f t="shared" si="14"/>
        <v>0</v>
      </c>
      <c r="T19">
        <f t="shared" ref="T19" si="15">$A7*T7</f>
        <v>156</v>
      </c>
      <c r="U19" s="1">
        <f t="shared" si="4"/>
        <v>2340</v>
      </c>
    </row>
    <row r="20" spans="2:21" x14ac:dyDescent="0.3">
      <c r="B20" t="s">
        <v>25</v>
      </c>
      <c r="C20">
        <f t="shared" si="5"/>
        <v>2178</v>
      </c>
      <c r="D20">
        <f t="shared" si="5"/>
        <v>342</v>
      </c>
      <c r="E20">
        <f t="shared" ref="E20:S20" si="16">$A8*E8</f>
        <v>0</v>
      </c>
      <c r="F20">
        <f t="shared" si="16"/>
        <v>3792</v>
      </c>
      <c r="G20">
        <f t="shared" si="16"/>
        <v>2850</v>
      </c>
      <c r="H20">
        <f t="shared" si="16"/>
        <v>30</v>
      </c>
      <c r="I20">
        <f t="shared" si="16"/>
        <v>30</v>
      </c>
      <c r="J20">
        <f t="shared" si="16"/>
        <v>348</v>
      </c>
      <c r="K20">
        <f t="shared" si="16"/>
        <v>336</v>
      </c>
      <c r="L20">
        <f t="shared" si="16"/>
        <v>30</v>
      </c>
      <c r="M20">
        <f t="shared" si="16"/>
        <v>4140</v>
      </c>
      <c r="N20">
        <f t="shared" si="16"/>
        <v>216</v>
      </c>
      <c r="O20">
        <f t="shared" si="16"/>
        <v>0</v>
      </c>
      <c r="P20">
        <f t="shared" si="16"/>
        <v>5472</v>
      </c>
      <c r="Q20">
        <f t="shared" si="16"/>
        <v>450</v>
      </c>
      <c r="R20">
        <f t="shared" si="16"/>
        <v>492</v>
      </c>
      <c r="S20">
        <f t="shared" si="16"/>
        <v>6</v>
      </c>
      <c r="T20">
        <f t="shared" ref="T20" si="17">$A8*T8</f>
        <v>300</v>
      </c>
      <c r="U20" s="1">
        <f t="shared" si="4"/>
        <v>21012</v>
      </c>
    </row>
    <row r="21" spans="2:21" x14ac:dyDescent="0.3">
      <c r="B21" t="s">
        <v>26</v>
      </c>
      <c r="C21">
        <f t="shared" si="5"/>
        <v>1120</v>
      </c>
      <c r="D21">
        <f t="shared" si="5"/>
        <v>230</v>
      </c>
      <c r="E21">
        <f t="shared" ref="E21:S21" si="18">$A9*E9</f>
        <v>0</v>
      </c>
      <c r="F21">
        <f t="shared" si="18"/>
        <v>2870</v>
      </c>
      <c r="G21">
        <f t="shared" si="18"/>
        <v>1410</v>
      </c>
      <c r="H21">
        <f t="shared" si="18"/>
        <v>80</v>
      </c>
      <c r="I21">
        <f t="shared" si="18"/>
        <v>70</v>
      </c>
      <c r="J21">
        <f t="shared" si="18"/>
        <v>420</v>
      </c>
      <c r="K21">
        <f t="shared" si="18"/>
        <v>320</v>
      </c>
      <c r="L21">
        <f t="shared" si="18"/>
        <v>50</v>
      </c>
      <c r="M21">
        <f t="shared" si="18"/>
        <v>3290</v>
      </c>
      <c r="N21">
        <f t="shared" si="18"/>
        <v>380</v>
      </c>
      <c r="O21">
        <f t="shared" si="18"/>
        <v>10</v>
      </c>
      <c r="P21">
        <f t="shared" si="18"/>
        <v>3980</v>
      </c>
      <c r="Q21">
        <f t="shared" si="18"/>
        <v>780</v>
      </c>
      <c r="R21">
        <f t="shared" si="18"/>
        <v>480</v>
      </c>
      <c r="S21">
        <f t="shared" si="18"/>
        <v>0</v>
      </c>
      <c r="T21">
        <f t="shared" ref="T21" si="19">$A9*T9</f>
        <v>380</v>
      </c>
      <c r="U21" s="1">
        <f t="shared" si="4"/>
        <v>15870</v>
      </c>
    </row>
    <row r="22" spans="2:21" x14ac:dyDescent="0.3">
      <c r="B22" t="s">
        <v>27</v>
      </c>
      <c r="C22">
        <f t="shared" si="5"/>
        <v>132</v>
      </c>
      <c r="D22">
        <f t="shared" si="5"/>
        <v>24</v>
      </c>
      <c r="E22">
        <f t="shared" ref="E22:S22" si="20">$A10*E10</f>
        <v>0</v>
      </c>
      <c r="F22">
        <f t="shared" si="20"/>
        <v>36</v>
      </c>
      <c r="G22">
        <f t="shared" si="20"/>
        <v>120</v>
      </c>
      <c r="H22">
        <f t="shared" si="20"/>
        <v>0</v>
      </c>
      <c r="I22">
        <f t="shared" si="20"/>
        <v>0</v>
      </c>
      <c r="J22">
        <f t="shared" si="20"/>
        <v>8</v>
      </c>
      <c r="K22">
        <f t="shared" si="20"/>
        <v>8</v>
      </c>
      <c r="L22">
        <f t="shared" si="20"/>
        <v>4</v>
      </c>
      <c r="M22">
        <f t="shared" si="20"/>
        <v>244</v>
      </c>
      <c r="N22">
        <f t="shared" si="20"/>
        <v>16</v>
      </c>
      <c r="O22">
        <f t="shared" si="20"/>
        <v>8</v>
      </c>
      <c r="P22">
        <f t="shared" si="20"/>
        <v>84</v>
      </c>
      <c r="Q22">
        <f t="shared" si="20"/>
        <v>40</v>
      </c>
      <c r="R22">
        <f t="shared" si="20"/>
        <v>32</v>
      </c>
      <c r="S22">
        <f t="shared" si="20"/>
        <v>0</v>
      </c>
      <c r="T22">
        <f t="shared" ref="T22" si="21">$A10*T10</f>
        <v>16</v>
      </c>
      <c r="U22" s="1">
        <f t="shared" si="4"/>
        <v>772</v>
      </c>
    </row>
    <row r="23" spans="2:21" x14ac:dyDescent="0.3">
      <c r="B23" t="s">
        <v>29</v>
      </c>
      <c r="C23">
        <f>$A11*4</f>
        <v>360</v>
      </c>
      <c r="D23">
        <f>$A11*1</f>
        <v>90</v>
      </c>
      <c r="E23">
        <f t="shared" ref="E23:S23" si="22">$A11*E11</f>
        <v>0</v>
      </c>
      <c r="F23">
        <f>$A11*2</f>
        <v>180</v>
      </c>
      <c r="G23">
        <f>$A11*4</f>
        <v>360</v>
      </c>
      <c r="H23">
        <f>$A11*1</f>
        <v>90</v>
      </c>
      <c r="I23">
        <f>$A11*1</f>
        <v>90</v>
      </c>
      <c r="J23">
        <f>$A11*5</f>
        <v>450</v>
      </c>
      <c r="K23">
        <f>$A11*1</f>
        <v>90</v>
      </c>
      <c r="L23">
        <f>$A11*1</f>
        <v>90</v>
      </c>
      <c r="M23">
        <f>$A11*1</f>
        <v>90</v>
      </c>
      <c r="N23">
        <f>$A11*1</f>
        <v>90</v>
      </c>
      <c r="O23">
        <f t="shared" si="22"/>
        <v>0</v>
      </c>
      <c r="P23">
        <f>$A11*2</f>
        <v>180</v>
      </c>
      <c r="Q23">
        <f>$A11*1</f>
        <v>90</v>
      </c>
      <c r="R23">
        <f>$A11*1</f>
        <v>90</v>
      </c>
      <c r="S23">
        <f t="shared" si="22"/>
        <v>0</v>
      </c>
      <c r="T23">
        <f>$A11*2</f>
        <v>180</v>
      </c>
      <c r="U23" s="1">
        <f t="shared" si="4"/>
        <v>2520</v>
      </c>
    </row>
    <row r="24" spans="2:21" ht="15" thickBot="1" x14ac:dyDescent="0.35">
      <c r="C24" s="1">
        <f>SUM(C14:C23)</f>
        <v>20245.599999999999</v>
      </c>
      <c r="D24" s="1">
        <f t="shared" ref="D24:T24" si="23">SUM(D14:D23)</f>
        <v>4888</v>
      </c>
      <c r="E24" s="1">
        <f t="shared" si="23"/>
        <v>550</v>
      </c>
      <c r="F24" s="1">
        <f t="shared" si="23"/>
        <v>22454</v>
      </c>
      <c r="G24" s="1">
        <f t="shared" si="23"/>
        <v>27186.7</v>
      </c>
      <c r="H24" s="1">
        <f t="shared" si="23"/>
        <v>676</v>
      </c>
      <c r="I24" s="1">
        <f t="shared" si="23"/>
        <v>547.5</v>
      </c>
      <c r="J24" s="1">
        <f t="shared" si="23"/>
        <v>6035</v>
      </c>
      <c r="K24" s="1">
        <f t="shared" si="23"/>
        <v>2804</v>
      </c>
      <c r="L24" s="1">
        <f t="shared" si="23"/>
        <v>894</v>
      </c>
      <c r="M24" s="1">
        <f t="shared" si="23"/>
        <v>22554</v>
      </c>
      <c r="N24" s="1">
        <f t="shared" si="23"/>
        <v>3404.5</v>
      </c>
      <c r="O24" s="1">
        <f t="shared" si="23"/>
        <v>88</v>
      </c>
      <c r="P24" s="1">
        <f t="shared" si="23"/>
        <v>43750.5</v>
      </c>
      <c r="Q24" s="1">
        <f t="shared" si="23"/>
        <v>12209.7</v>
      </c>
      <c r="R24" s="1">
        <f t="shared" si="23"/>
        <v>2434</v>
      </c>
      <c r="S24" s="1">
        <f t="shared" si="23"/>
        <v>203.5</v>
      </c>
      <c r="T24" s="1">
        <f t="shared" si="23"/>
        <v>5974.5</v>
      </c>
      <c r="U24" s="1">
        <f>SUM(C14:T23)</f>
        <v>176899.5</v>
      </c>
    </row>
    <row r="25" spans="2:21" ht="43.8" thickBot="1" x14ac:dyDescent="0.35">
      <c r="C25" s="4" t="s">
        <v>0</v>
      </c>
      <c r="D25" s="5" t="s">
        <v>1</v>
      </c>
      <c r="E25" s="5" t="s">
        <v>2</v>
      </c>
      <c r="F25" s="5" t="s">
        <v>3</v>
      </c>
      <c r="G25" s="5" t="s">
        <v>4</v>
      </c>
      <c r="H25" s="5" t="s">
        <v>5</v>
      </c>
      <c r="I25" s="5" t="s">
        <v>6</v>
      </c>
      <c r="J25" s="5" t="s">
        <v>7</v>
      </c>
      <c r="K25" s="5" t="s">
        <v>8</v>
      </c>
      <c r="L25" s="5" t="s">
        <v>9</v>
      </c>
      <c r="M25" s="5" t="s">
        <v>10</v>
      </c>
      <c r="N25" s="5" t="s">
        <v>11</v>
      </c>
      <c r="O25" s="5" t="s">
        <v>12</v>
      </c>
      <c r="P25" s="5" t="s">
        <v>13</v>
      </c>
      <c r="Q25" s="5" t="s">
        <v>14</v>
      </c>
      <c r="R25" s="5" t="s">
        <v>15</v>
      </c>
      <c r="S25" s="5" t="s">
        <v>16</v>
      </c>
      <c r="T25" s="6" t="s">
        <v>17</v>
      </c>
    </row>
    <row r="26" spans="2:21" x14ac:dyDescent="0.3">
      <c r="B26" s="1" t="s">
        <v>19</v>
      </c>
      <c r="C26" s="7">
        <f>C14/1392.6</f>
        <v>0.1436162573603332</v>
      </c>
      <c r="D26" s="8">
        <f t="shared" ref="D26:T35" si="24">D14/1392.6</f>
        <v>0</v>
      </c>
      <c r="E26" s="8">
        <f t="shared" si="24"/>
        <v>0.39494470774091628</v>
      </c>
      <c r="F26" s="8">
        <f t="shared" si="24"/>
        <v>3.5904064340083301E-2</v>
      </c>
      <c r="G26" s="8">
        <f t="shared" si="24"/>
        <v>0.32313657906074972</v>
      </c>
      <c r="H26" s="8">
        <f t="shared" si="24"/>
        <v>3.5904064340083301E-2</v>
      </c>
      <c r="I26" s="8">
        <f t="shared" si="24"/>
        <v>0</v>
      </c>
      <c r="J26" s="8">
        <f t="shared" si="24"/>
        <v>0.21542438604049979</v>
      </c>
      <c r="K26" s="8">
        <f t="shared" si="24"/>
        <v>3.5904064340083301E-2</v>
      </c>
      <c r="L26" s="8">
        <f t="shared" si="24"/>
        <v>0</v>
      </c>
      <c r="M26" s="8">
        <f t="shared" si="24"/>
        <v>0.1436162573603332</v>
      </c>
      <c r="N26" s="8">
        <f t="shared" si="24"/>
        <v>0</v>
      </c>
      <c r="O26" s="8">
        <f t="shared" si="24"/>
        <v>0</v>
      </c>
      <c r="P26" s="8">
        <f t="shared" si="24"/>
        <v>3.5904064340083301E-2</v>
      </c>
      <c r="Q26" s="8">
        <f t="shared" si="24"/>
        <v>0.1077121930202499</v>
      </c>
      <c r="R26" s="8">
        <f t="shared" si="24"/>
        <v>3.5904064340083301E-2</v>
      </c>
      <c r="S26" s="8">
        <f t="shared" si="24"/>
        <v>0.1077121930202499</v>
      </c>
      <c r="T26" s="9">
        <f t="shared" si="24"/>
        <v>0.1077121930202499</v>
      </c>
      <c r="U26" s="1">
        <f t="shared" ref="U26:U34" si="25">SUM(C26:T26)</f>
        <v>1.7233950883239979</v>
      </c>
    </row>
    <row r="27" spans="2:21" x14ac:dyDescent="0.3">
      <c r="B27" s="1" t="s">
        <v>20</v>
      </c>
      <c r="C27" s="10">
        <f t="shared" ref="C27:R35" si="26">C15/1392.6</f>
        <v>0.86169754416199917</v>
      </c>
      <c r="D27" s="11">
        <f t="shared" si="26"/>
        <v>0.64627315812149944</v>
      </c>
      <c r="E27" s="11">
        <f t="shared" si="26"/>
        <v>0</v>
      </c>
      <c r="F27" s="11">
        <f t="shared" si="26"/>
        <v>1.6515869596438317</v>
      </c>
      <c r="G27" s="11">
        <f t="shared" si="26"/>
        <v>1.7592991526640818</v>
      </c>
      <c r="H27" s="11">
        <f t="shared" si="26"/>
        <v>7.1808128680166602E-2</v>
      </c>
      <c r="I27" s="11">
        <f t="shared" si="26"/>
        <v>3.5904064340083301E-2</v>
      </c>
      <c r="J27" s="11">
        <f t="shared" si="26"/>
        <v>0.75398535114174925</v>
      </c>
      <c r="K27" s="11">
        <f t="shared" si="26"/>
        <v>0.21542438604049979</v>
      </c>
      <c r="L27" s="11">
        <f t="shared" si="26"/>
        <v>7.1808128680166602E-2</v>
      </c>
      <c r="M27" s="11">
        <f t="shared" si="26"/>
        <v>1.5079707022834985</v>
      </c>
      <c r="N27" s="11">
        <f t="shared" si="26"/>
        <v>0.1077121930202499</v>
      </c>
      <c r="O27" s="11">
        <f t="shared" si="26"/>
        <v>3.5904064340083301E-2</v>
      </c>
      <c r="P27" s="11">
        <f t="shared" si="26"/>
        <v>3.7699267557087466</v>
      </c>
      <c r="Q27" s="11">
        <f t="shared" si="26"/>
        <v>0.32313657906074972</v>
      </c>
      <c r="R27" s="11">
        <f t="shared" si="26"/>
        <v>0.17952032170041649</v>
      </c>
      <c r="S27" s="11">
        <f t="shared" si="24"/>
        <v>0</v>
      </c>
      <c r="T27" s="12">
        <f t="shared" si="24"/>
        <v>0.43084877208099959</v>
      </c>
      <c r="U27" s="1">
        <f t="shared" si="25"/>
        <v>12.42280626166882</v>
      </c>
    </row>
    <row r="28" spans="2:21" x14ac:dyDescent="0.3">
      <c r="B28" s="1" t="s">
        <v>21</v>
      </c>
      <c r="C28" s="10">
        <f t="shared" si="26"/>
        <v>7.4393221312652598</v>
      </c>
      <c r="D28" s="11">
        <f t="shared" si="24"/>
        <v>2.2691368662932647</v>
      </c>
      <c r="E28" s="11">
        <f t="shared" si="24"/>
        <v>0</v>
      </c>
      <c r="F28" s="11">
        <f t="shared" si="24"/>
        <v>8.8611230791325593</v>
      </c>
      <c r="G28" s="11">
        <f t="shared" si="24"/>
        <v>7.9707022834984924</v>
      </c>
      <c r="H28" s="11">
        <f t="shared" si="24"/>
        <v>0.21542438604049979</v>
      </c>
      <c r="I28" s="11">
        <f t="shared" si="24"/>
        <v>0.21542438604049979</v>
      </c>
      <c r="J28" s="11">
        <f t="shared" si="24"/>
        <v>2.2691368662932647</v>
      </c>
      <c r="K28" s="11">
        <f t="shared" si="24"/>
        <v>1.1776533103547322</v>
      </c>
      <c r="L28" s="11">
        <f t="shared" si="24"/>
        <v>0.44521039781703292</v>
      </c>
      <c r="M28" s="11">
        <f t="shared" si="24"/>
        <v>7.554215137153526</v>
      </c>
      <c r="N28" s="11">
        <f t="shared" si="24"/>
        <v>1.7521183397960651</v>
      </c>
      <c r="O28" s="11">
        <f t="shared" si="24"/>
        <v>1.436162573603332E-2</v>
      </c>
      <c r="P28" s="11">
        <f t="shared" si="24"/>
        <v>20.235530662070946</v>
      </c>
      <c r="Q28" s="11">
        <f t="shared" si="24"/>
        <v>1.9388194743644982</v>
      </c>
      <c r="R28" s="11">
        <f t="shared" si="24"/>
        <v>0.74680453827373261</v>
      </c>
      <c r="S28" s="11">
        <f t="shared" si="24"/>
        <v>2.8723251472066641E-2</v>
      </c>
      <c r="T28" s="12">
        <f t="shared" si="24"/>
        <v>2.8866867729426975</v>
      </c>
      <c r="U28" s="1">
        <f t="shared" si="25"/>
        <v>66.020393508545169</v>
      </c>
    </row>
    <row r="29" spans="2:21" x14ac:dyDescent="0.3">
      <c r="B29" s="1" t="s">
        <v>22</v>
      </c>
      <c r="C29" s="10">
        <f t="shared" si="26"/>
        <v>2.6192733017377567</v>
      </c>
      <c r="D29" s="11">
        <f t="shared" si="24"/>
        <v>0</v>
      </c>
      <c r="E29" s="11">
        <f t="shared" si="24"/>
        <v>0</v>
      </c>
      <c r="F29" s="11">
        <f t="shared" si="24"/>
        <v>0</v>
      </c>
      <c r="G29" s="11">
        <f t="shared" si="24"/>
        <v>5.2385466034755135</v>
      </c>
      <c r="H29" s="11">
        <f t="shared" si="24"/>
        <v>0</v>
      </c>
      <c r="I29" s="11">
        <f t="shared" si="24"/>
        <v>0</v>
      </c>
      <c r="J29" s="11">
        <f t="shared" si="24"/>
        <v>0</v>
      </c>
      <c r="K29" s="11">
        <f t="shared" si="24"/>
        <v>0</v>
      </c>
      <c r="L29" s="11">
        <f t="shared" si="24"/>
        <v>0</v>
      </c>
      <c r="M29" s="11">
        <f t="shared" si="24"/>
        <v>0</v>
      </c>
      <c r="N29" s="11">
        <f t="shared" si="24"/>
        <v>0</v>
      </c>
      <c r="O29" s="11">
        <f t="shared" si="24"/>
        <v>0</v>
      </c>
      <c r="P29" s="11">
        <f t="shared" si="24"/>
        <v>0</v>
      </c>
      <c r="Q29" s="11">
        <f t="shared" si="24"/>
        <v>5.2385466034755135</v>
      </c>
      <c r="R29" s="11">
        <f t="shared" si="24"/>
        <v>0</v>
      </c>
      <c r="S29" s="11">
        <f t="shared" si="24"/>
        <v>0</v>
      </c>
      <c r="T29" s="12">
        <f t="shared" si="24"/>
        <v>0</v>
      </c>
      <c r="U29" s="1">
        <f t="shared" si="25"/>
        <v>13.096366508688785</v>
      </c>
    </row>
    <row r="30" spans="2:21" x14ac:dyDescent="0.3">
      <c r="B30" s="1" t="s">
        <v>23</v>
      </c>
      <c r="C30" s="10">
        <f t="shared" si="26"/>
        <v>0.32313657906074972</v>
      </c>
      <c r="D30" s="11">
        <f t="shared" si="24"/>
        <v>6.4627315812149935E-2</v>
      </c>
      <c r="E30" s="11">
        <f t="shared" si="24"/>
        <v>0</v>
      </c>
      <c r="F30" s="11">
        <f t="shared" si="24"/>
        <v>0.43084877208099959</v>
      </c>
      <c r="G30" s="11">
        <f t="shared" si="24"/>
        <v>0.56548901335631196</v>
      </c>
      <c r="H30" s="11">
        <f t="shared" si="24"/>
        <v>0</v>
      </c>
      <c r="I30" s="11">
        <f t="shared" si="24"/>
        <v>5.3856096510124952E-3</v>
      </c>
      <c r="J30" s="11">
        <f t="shared" si="24"/>
        <v>0.14002585092632486</v>
      </c>
      <c r="K30" s="11">
        <f t="shared" si="24"/>
        <v>4.3084877208099961E-2</v>
      </c>
      <c r="L30" s="11">
        <f t="shared" si="24"/>
        <v>0</v>
      </c>
      <c r="M30" s="11">
        <f t="shared" si="24"/>
        <v>0.94786729857819907</v>
      </c>
      <c r="N30" s="11">
        <f t="shared" si="24"/>
        <v>8.0784144765187429E-2</v>
      </c>
      <c r="O30" s="11">
        <f t="shared" si="24"/>
        <v>0</v>
      </c>
      <c r="P30" s="11">
        <f t="shared" si="24"/>
        <v>0.36083584661783719</v>
      </c>
      <c r="Q30" s="11">
        <f t="shared" si="24"/>
        <v>0.14541146057733736</v>
      </c>
      <c r="R30" s="11">
        <f t="shared" si="24"/>
        <v>0</v>
      </c>
      <c r="S30" s="11">
        <f t="shared" si="24"/>
        <v>5.3856096510124952E-3</v>
      </c>
      <c r="T30" s="12">
        <f t="shared" si="24"/>
        <v>0.12386902197328739</v>
      </c>
      <c r="U30" s="1">
        <f t="shared" si="25"/>
        <v>3.2367514002585094</v>
      </c>
    </row>
    <row r="31" spans="2:21" x14ac:dyDescent="0.3">
      <c r="B31" s="1" t="s">
        <v>24</v>
      </c>
      <c r="C31" s="10">
        <f t="shared" si="26"/>
        <v>0.42941260950739629</v>
      </c>
      <c r="D31" s="11">
        <f t="shared" si="24"/>
        <v>3.734022691368663E-2</v>
      </c>
      <c r="E31" s="11">
        <f t="shared" si="24"/>
        <v>0</v>
      </c>
      <c r="F31" s="11">
        <f t="shared" si="24"/>
        <v>0.20537124802527648</v>
      </c>
      <c r="G31" s="11">
        <f t="shared" si="24"/>
        <v>0.26138158839580644</v>
      </c>
      <c r="H31" s="11">
        <f t="shared" si="24"/>
        <v>1.8670113456843315E-2</v>
      </c>
      <c r="I31" s="11">
        <f t="shared" si="24"/>
        <v>0</v>
      </c>
      <c r="J31" s="11">
        <f t="shared" si="24"/>
        <v>7.4680453827373261E-2</v>
      </c>
      <c r="K31" s="11">
        <f t="shared" si="24"/>
        <v>0</v>
      </c>
      <c r="L31" s="11">
        <f t="shared" si="24"/>
        <v>0</v>
      </c>
      <c r="M31" s="11">
        <f t="shared" si="24"/>
        <v>0.4667528364210829</v>
      </c>
      <c r="N31" s="11">
        <f t="shared" si="24"/>
        <v>0</v>
      </c>
      <c r="O31" s="11">
        <f t="shared" si="24"/>
        <v>0</v>
      </c>
      <c r="P31" s="11">
        <f t="shared" si="24"/>
        <v>3.734022691368663E-2</v>
      </c>
      <c r="Q31" s="11">
        <f t="shared" si="24"/>
        <v>3.734022691368663E-2</v>
      </c>
      <c r="R31" s="11">
        <f t="shared" si="24"/>
        <v>0</v>
      </c>
      <c r="S31" s="11">
        <f t="shared" si="24"/>
        <v>0</v>
      </c>
      <c r="T31" s="12">
        <f t="shared" si="24"/>
        <v>0.11202068074105989</v>
      </c>
      <c r="U31" s="1">
        <f t="shared" si="25"/>
        <v>1.6803102111158985</v>
      </c>
    </row>
    <row r="32" spans="2:21" x14ac:dyDescent="0.3">
      <c r="B32" s="1" t="s">
        <v>25</v>
      </c>
      <c r="C32" s="10">
        <f t="shared" si="26"/>
        <v>1.5639810426540286</v>
      </c>
      <c r="D32" s="11">
        <f t="shared" si="24"/>
        <v>0.24558380008616976</v>
      </c>
      <c r="E32" s="11">
        <f t="shared" si="24"/>
        <v>0</v>
      </c>
      <c r="F32" s="11">
        <f t="shared" si="24"/>
        <v>2.7229642395519176</v>
      </c>
      <c r="G32" s="11">
        <f t="shared" si="24"/>
        <v>2.0465316673847482</v>
      </c>
      <c r="H32" s="11">
        <f t="shared" si="24"/>
        <v>2.1542438604049981E-2</v>
      </c>
      <c r="I32" s="11">
        <f t="shared" si="24"/>
        <v>2.1542438604049981E-2</v>
      </c>
      <c r="J32" s="11">
        <f t="shared" si="24"/>
        <v>0.24989228780697978</v>
      </c>
      <c r="K32" s="11">
        <f t="shared" si="24"/>
        <v>0.24127531236535976</v>
      </c>
      <c r="L32" s="11">
        <f t="shared" si="24"/>
        <v>2.1542438604049981E-2</v>
      </c>
      <c r="M32" s="11">
        <f t="shared" si="24"/>
        <v>2.9728565273588972</v>
      </c>
      <c r="N32" s="11">
        <f t="shared" si="24"/>
        <v>0.15510555794915987</v>
      </c>
      <c r="O32" s="11">
        <f t="shared" si="24"/>
        <v>0</v>
      </c>
      <c r="P32" s="11">
        <f t="shared" si="24"/>
        <v>3.9293408013787161</v>
      </c>
      <c r="Q32" s="11">
        <f t="shared" si="24"/>
        <v>0.32313657906074972</v>
      </c>
      <c r="R32" s="11">
        <f t="shared" si="24"/>
        <v>0.35329599310641968</v>
      </c>
      <c r="S32" s="11">
        <f t="shared" si="24"/>
        <v>4.3084877208099956E-3</v>
      </c>
      <c r="T32" s="12">
        <f t="shared" si="24"/>
        <v>0.21542438604049979</v>
      </c>
      <c r="U32" s="1">
        <f t="shared" si="25"/>
        <v>15.088323998276605</v>
      </c>
    </row>
    <row r="33" spans="2:21" x14ac:dyDescent="0.3">
      <c r="B33" s="1" t="s">
        <v>26</v>
      </c>
      <c r="C33" s="10">
        <f t="shared" si="26"/>
        <v>0.80425104121786595</v>
      </c>
      <c r="D33" s="11">
        <f t="shared" si="24"/>
        <v>0.16515869596438318</v>
      </c>
      <c r="E33" s="11">
        <f t="shared" si="24"/>
        <v>0</v>
      </c>
      <c r="F33" s="11">
        <f t="shared" si="24"/>
        <v>2.0608932931207815</v>
      </c>
      <c r="G33" s="11">
        <f t="shared" si="24"/>
        <v>1.012494614390349</v>
      </c>
      <c r="H33" s="11">
        <f t="shared" si="24"/>
        <v>5.7446502944133282E-2</v>
      </c>
      <c r="I33" s="11">
        <f t="shared" si="24"/>
        <v>5.0265690076116622E-2</v>
      </c>
      <c r="J33" s="11">
        <f t="shared" si="24"/>
        <v>0.30159414045669974</v>
      </c>
      <c r="K33" s="11">
        <f t="shared" si="24"/>
        <v>0.22978601177653313</v>
      </c>
      <c r="L33" s="11">
        <f t="shared" si="24"/>
        <v>3.5904064340083301E-2</v>
      </c>
      <c r="M33" s="11">
        <f t="shared" si="24"/>
        <v>2.3624874335774813</v>
      </c>
      <c r="N33" s="11">
        <f t="shared" si="24"/>
        <v>0.27287088898463308</v>
      </c>
      <c r="O33" s="11">
        <f t="shared" si="24"/>
        <v>7.1808128680166602E-3</v>
      </c>
      <c r="P33" s="11">
        <f t="shared" si="24"/>
        <v>2.8579635214706305</v>
      </c>
      <c r="Q33" s="11">
        <f t="shared" si="24"/>
        <v>0.56010340370529943</v>
      </c>
      <c r="R33" s="11">
        <f t="shared" si="24"/>
        <v>0.34467901766479969</v>
      </c>
      <c r="S33" s="11">
        <f t="shared" si="24"/>
        <v>0</v>
      </c>
      <c r="T33" s="12">
        <f t="shared" si="24"/>
        <v>0.27287088898463308</v>
      </c>
      <c r="U33" s="1">
        <f t="shared" si="25"/>
        <v>11.39595002154244</v>
      </c>
    </row>
    <row r="34" spans="2:21" x14ac:dyDescent="0.3">
      <c r="B34" s="1" t="s">
        <v>27</v>
      </c>
      <c r="C34" s="10">
        <f t="shared" si="26"/>
        <v>9.4786729857819912E-2</v>
      </c>
      <c r="D34" s="11">
        <f t="shared" si="24"/>
        <v>1.7233950883239983E-2</v>
      </c>
      <c r="E34" s="11">
        <f t="shared" si="24"/>
        <v>0</v>
      </c>
      <c r="F34" s="11">
        <f t="shared" si="24"/>
        <v>2.5850926324859975E-2</v>
      </c>
      <c r="G34" s="11">
        <f t="shared" si="24"/>
        <v>8.6169754416199923E-2</v>
      </c>
      <c r="H34" s="11">
        <f t="shared" si="24"/>
        <v>0</v>
      </c>
      <c r="I34" s="11">
        <f t="shared" si="24"/>
        <v>0</v>
      </c>
      <c r="J34" s="11">
        <f t="shared" si="24"/>
        <v>5.7446502944133284E-3</v>
      </c>
      <c r="K34" s="11">
        <f t="shared" si="24"/>
        <v>5.7446502944133284E-3</v>
      </c>
      <c r="L34" s="11">
        <f t="shared" si="24"/>
        <v>2.8723251472066642E-3</v>
      </c>
      <c r="M34" s="11">
        <f t="shared" si="24"/>
        <v>0.17521183397960649</v>
      </c>
      <c r="N34" s="11">
        <f t="shared" si="24"/>
        <v>1.1489300588826657E-2</v>
      </c>
      <c r="O34" s="11">
        <f t="shared" si="24"/>
        <v>5.7446502944133284E-3</v>
      </c>
      <c r="P34" s="11">
        <f t="shared" si="24"/>
        <v>6.0318828091339941E-2</v>
      </c>
      <c r="Q34" s="11">
        <f t="shared" si="24"/>
        <v>2.8723251472066641E-2</v>
      </c>
      <c r="R34" s="11">
        <f t="shared" si="24"/>
        <v>2.2978601177653313E-2</v>
      </c>
      <c r="S34" s="11">
        <f t="shared" si="24"/>
        <v>0</v>
      </c>
      <c r="T34" s="12">
        <f t="shared" si="24"/>
        <v>1.1489300588826657E-2</v>
      </c>
      <c r="U34" s="1">
        <f t="shared" si="25"/>
        <v>0.55435875341088614</v>
      </c>
    </row>
    <row r="35" spans="2:21" ht="15" thickBot="1" x14ac:dyDescent="0.35">
      <c r="B35" s="1" t="s">
        <v>29</v>
      </c>
      <c r="C35" s="13">
        <f t="shared" si="26"/>
        <v>0.25850926324859974</v>
      </c>
      <c r="D35" s="14">
        <f t="shared" si="24"/>
        <v>6.4627315812149935E-2</v>
      </c>
      <c r="E35" s="14">
        <f t="shared" si="24"/>
        <v>0</v>
      </c>
      <c r="F35" s="14">
        <f t="shared" si="24"/>
        <v>0.12925463162429987</v>
      </c>
      <c r="G35" s="14">
        <f t="shared" si="24"/>
        <v>0.25850926324859974</v>
      </c>
      <c r="H35" s="14">
        <f t="shared" si="24"/>
        <v>6.4627315812149935E-2</v>
      </c>
      <c r="I35" s="14">
        <f t="shared" si="24"/>
        <v>6.4627315812149935E-2</v>
      </c>
      <c r="J35" s="14">
        <f t="shared" si="24"/>
        <v>0.32313657906074972</v>
      </c>
      <c r="K35" s="14">
        <f t="shared" si="24"/>
        <v>6.4627315812149935E-2</v>
      </c>
      <c r="L35" s="14">
        <f t="shared" si="24"/>
        <v>6.4627315812149935E-2</v>
      </c>
      <c r="M35" s="14">
        <f t="shared" si="24"/>
        <v>6.4627315812149935E-2</v>
      </c>
      <c r="N35" s="14">
        <f t="shared" si="24"/>
        <v>6.4627315812149935E-2</v>
      </c>
      <c r="O35" s="14">
        <f t="shared" si="24"/>
        <v>0</v>
      </c>
      <c r="P35" s="14">
        <f t="shared" si="24"/>
        <v>0.12925463162429987</v>
      </c>
      <c r="Q35" s="14">
        <f t="shared" si="24"/>
        <v>6.4627315812149935E-2</v>
      </c>
      <c r="R35" s="14">
        <f t="shared" si="24"/>
        <v>6.4627315812149935E-2</v>
      </c>
      <c r="S35" s="14">
        <f t="shared" si="24"/>
        <v>0</v>
      </c>
      <c r="T35" s="15">
        <f t="shared" si="24"/>
        <v>0.12925463162429987</v>
      </c>
      <c r="U35" s="1">
        <f>SUM(C26:T34)</f>
        <v>125.21865575183111</v>
      </c>
    </row>
    <row r="36" spans="2:21" x14ac:dyDescent="0.3">
      <c r="C36" s="1">
        <f>SUM(C26:C35)</f>
        <v>14.537986500071808</v>
      </c>
      <c r="D36" s="1">
        <f t="shared" ref="D36:T36" si="27">SUM(D26:D35)</f>
        <v>3.5099813298865437</v>
      </c>
      <c r="E36" s="1">
        <f t="shared" si="27"/>
        <v>0.39494470774091628</v>
      </c>
      <c r="F36" s="1">
        <f t="shared" si="27"/>
        <v>16.123797213844608</v>
      </c>
      <c r="G36" s="1">
        <f t="shared" si="27"/>
        <v>19.522260519890853</v>
      </c>
      <c r="H36" s="1">
        <f t="shared" si="27"/>
        <v>0.48542294987792617</v>
      </c>
      <c r="I36" s="1">
        <f t="shared" si="27"/>
        <v>0.39314950452391212</v>
      </c>
      <c r="J36" s="1">
        <f t="shared" si="27"/>
        <v>4.3336205658480536</v>
      </c>
      <c r="K36" s="1">
        <f t="shared" si="27"/>
        <v>2.0134999281918713</v>
      </c>
      <c r="L36" s="1">
        <f t="shared" si="27"/>
        <v>0.6419646704006895</v>
      </c>
      <c r="M36" s="1">
        <f t="shared" si="27"/>
        <v>16.195605342524775</v>
      </c>
      <c r="N36" s="1">
        <f t="shared" si="27"/>
        <v>2.4447077409162721</v>
      </c>
      <c r="O36" s="1">
        <f t="shared" si="27"/>
        <v>6.3191153238546613E-2</v>
      </c>
      <c r="P36" s="1">
        <f t="shared" si="27"/>
        <v>31.416415338216289</v>
      </c>
      <c r="Q36" s="1">
        <f t="shared" si="27"/>
        <v>8.7675570874623023</v>
      </c>
      <c r="R36" s="1">
        <f t="shared" si="27"/>
        <v>1.7478098520752552</v>
      </c>
      <c r="S36" s="1">
        <f t="shared" si="27"/>
        <v>0.14612954186413904</v>
      </c>
      <c r="T36" s="1">
        <f t="shared" si="27"/>
        <v>4.2901766479965531</v>
      </c>
      <c r="U36" s="1">
        <f>SUM(C26:T35)</f>
        <v>127.02822059457128</v>
      </c>
    </row>
  </sheetData>
  <pageMargins left="0.7" right="0.7" top="0.75" bottom="0.75" header="0.3" footer="0.3"/>
  <pageSetup fitToWidth="0" orientation="landscape" horizontalDpi="1200" verticalDpi="1200" r:id="rId1"/>
  <ignoredErrors>
    <ignoredError sqref="J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2024-03-19T15:12:19Z</cp:lastPrinted>
  <dcterms:created xsi:type="dcterms:W3CDTF">2024-01-24T17:44:23Z</dcterms:created>
  <dcterms:modified xsi:type="dcterms:W3CDTF">2026-03-05T19:43:28Z</dcterms:modified>
</cp:coreProperties>
</file>