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F88E689A-B2F2-47FC-A06C-CC79657EFD44}" xr6:coauthVersionLast="47" xr6:coauthVersionMax="47" xr10:uidLastSave="{00000000-0000-0000-0000-000000000000}"/>
  <bookViews>
    <workbookView xWindow="-25170" yWindow="3630" windowWidth="24435" windowHeight="10635" activeTab="1" xr2:uid="{00000000-000D-0000-FFFF-FFFF00000000}"/>
  </bookViews>
  <sheets>
    <sheet name="ESMERALDA - Earnest" sheetId="1" r:id="rId1"/>
    <sheet name="ESMERALDA - NV Appt Couns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2" l="1"/>
  <c r="U17" i="2"/>
  <c r="U5" i="2"/>
  <c r="U6" i="2"/>
  <c r="U7" i="2"/>
  <c r="U8" i="2"/>
  <c r="U9" i="2"/>
  <c r="U10" i="2"/>
  <c r="U11" i="2"/>
  <c r="U13" i="2"/>
  <c r="U4" i="2"/>
  <c r="Y20" i="2"/>
  <c r="U18" i="2"/>
  <c r="V18" i="1"/>
  <c r="W18" i="1"/>
  <c r="X18" i="1"/>
  <c r="Y18" i="1"/>
  <c r="U18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V13" i="1"/>
  <c r="W13" i="1"/>
  <c r="X13" i="1"/>
  <c r="Y13" i="1"/>
  <c r="U5" i="1"/>
  <c r="U6" i="1"/>
  <c r="U7" i="1"/>
  <c r="U8" i="1"/>
  <c r="U9" i="1"/>
  <c r="U10" i="1"/>
  <c r="U11" i="1"/>
  <c r="U12" i="1"/>
  <c r="U13" i="1"/>
  <c r="U4" i="1"/>
  <c r="T17" i="1"/>
  <c r="T3" i="1"/>
  <c r="W20" i="2"/>
  <c r="X20" i="2"/>
  <c r="V20" i="1"/>
  <c r="X20" i="1"/>
  <c r="Y20" i="1"/>
  <c r="U20" i="1"/>
  <c r="W20" i="1"/>
  <c r="Z19" i="2"/>
  <c r="V17" i="1"/>
  <c r="W17" i="1"/>
  <c r="X17" i="1"/>
  <c r="Y17" i="1"/>
  <c r="U17" i="1"/>
  <c r="Z19" i="1"/>
  <c r="Z12" i="1" l="1"/>
  <c r="Z12" i="2"/>
  <c r="Z6" i="2"/>
  <c r="Z18" i="2"/>
  <c r="Z5" i="2"/>
  <c r="U14" i="2"/>
  <c r="Z11" i="2"/>
  <c r="Y14" i="2"/>
  <c r="Z13" i="2"/>
  <c r="V14" i="2"/>
  <c r="Z10" i="2"/>
  <c r="W14" i="2"/>
  <c r="Z8" i="2"/>
  <c r="Z9" i="2"/>
  <c r="X14" i="2"/>
  <c r="Z7" i="2"/>
  <c r="Z20" i="2"/>
  <c r="U20" i="2"/>
  <c r="V20" i="2"/>
  <c r="Z4" i="2"/>
  <c r="Z14" i="2"/>
  <c r="Z13" i="1"/>
  <c r="Z9" i="1"/>
  <c r="Z6" i="1"/>
  <c r="Z11" i="1"/>
  <c r="Z5" i="1"/>
  <c r="Z10" i="1"/>
  <c r="Y14" i="1"/>
  <c r="W14" i="1"/>
  <c r="Z8" i="1"/>
  <c r="Z7" i="1"/>
  <c r="X14" i="1"/>
  <c r="V14" i="1"/>
  <c r="Z4" i="1"/>
  <c r="Z20" i="1"/>
  <c r="U14" i="1"/>
  <c r="Z18" i="1"/>
  <c r="Z14" i="1"/>
</calcChain>
</file>

<file path=xl/sharedStrings.xml><?xml version="1.0" encoding="utf-8"?>
<sst xmlns="http://schemas.openxmlformats.org/spreadsheetml/2006/main" count="277" uniqueCount="62">
  <si>
    <t>Date of Service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</si>
  <si>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</si>
  <si>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</si>
  <si>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</si>
  <si>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</si>
  <si>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</si>
  <si>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</si>
  <si>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</si>
  <si>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</si>
  <si>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</si>
  <si>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</si>
  <si>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</si>
  <si>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</si>
  <si>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</si>
  <si>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</si>
  <si>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Investigator</t>
  </si>
  <si>
    <t>Cat. A (non-capital) felonies and cat. B felonies (max. &gt; 10 years)</t>
  </si>
  <si>
    <t>Civil</t>
  </si>
  <si>
    <t>Misdemeanor (all other &amp; appeals)</t>
  </si>
  <si>
    <t>Misdemeanor (DUI &amp; DV)</t>
  </si>
  <si>
    <t>Probation/Parole Violation</t>
  </si>
  <si>
    <t>Indigent Defense Workload</t>
  </si>
  <si>
    <t>Non-Indigent Defense Workload</t>
  </si>
  <si>
    <t>Total Time Spent</t>
  </si>
  <si>
    <t>Totals</t>
  </si>
  <si>
    <t>1 F/T Attorney, 1 F/T Legal Assistant</t>
  </si>
  <si>
    <t>Jason Earnest Law, LLC</t>
  </si>
  <si>
    <t>Case Title</t>
  </si>
  <si>
    <t>Cause Number</t>
  </si>
  <si>
    <t>Case Status</t>
  </si>
  <si>
    <t>Staff</t>
  </si>
  <si>
    <t>Appeals (Felony &amp; GM)</t>
  </si>
  <si>
    <t>Juvenile (delinquency, supervision, &amp; appeals)</t>
  </si>
  <si>
    <t>Juvenile (probation/parole violations)</t>
  </si>
  <si>
    <t>Travel (Attorney)</t>
  </si>
  <si>
    <t>Expert</t>
  </si>
  <si>
    <t>Private Workload *</t>
  </si>
  <si>
    <t>Specialty Court/Arraignments/48 Hour Hearings</t>
  </si>
  <si>
    <t>1 F/T Attorney, 2 F/T Legal Assistants</t>
  </si>
  <si>
    <t>Death Penalty</t>
  </si>
  <si>
    <t>*</t>
  </si>
  <si>
    <t>* Esmeralda - Law Office of Jason Earnest.  Not reported</t>
  </si>
  <si>
    <t>Esmeralda Time: Fiscal Year 26, Quarter 2</t>
  </si>
  <si>
    <t>Office Name</t>
  </si>
  <si>
    <t>User Role</t>
  </si>
  <si>
    <t>Esmeralda</t>
  </si>
  <si>
    <t>23-0090896</t>
  </si>
  <si>
    <t>Earnest, Jason</t>
  </si>
  <si>
    <t>County</t>
  </si>
  <si>
    <t>Open</t>
  </si>
  <si>
    <t>User</t>
  </si>
  <si>
    <t>22-0014149</t>
  </si>
  <si>
    <t>25-0117357</t>
  </si>
  <si>
    <t>24-0104723</t>
  </si>
  <si>
    <t>24CR00001; CR24-922</t>
  </si>
  <si>
    <t>Patrick, Clark W</t>
  </si>
  <si>
    <t>PBRA - Conflict Attorney</t>
  </si>
  <si>
    <t>C.W. Patrick Law, PLLC</t>
  </si>
  <si>
    <t>Nevada Appointed Conflict Counsel</t>
  </si>
  <si>
    <t>* Esmeralda - NV Appt Counsel - private work hours not collected</t>
  </si>
  <si>
    <t>Death Penalty (EXPERT) **</t>
  </si>
  <si>
    <t>** Expert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</si>
</sst>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20"/>
      <name val="Calibri"/>
      <family val="2"/>
    </font>
    <font>
      <b/>
      <sz val="1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3">
    <xf numFmtId="0" fontId="0" fillId="0" borderId="0" xfId="0"/>
    <xf numFmtId="164" fontId="5" fillId="0" borderId="0" xfId="0" applyNumberFormat="1" applyFont="1" applyAlignment="1">
      <alignment horizontal="center"/>
    </xf>
    <xf numFmtId="164" fontId="4" fillId="0" borderId="0" xfId="0" applyNumberFormat="1" applyFont="1"/>
    <xf numFmtId="164" fontId="6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wrapText="1"/>
    </xf>
    <xf numFmtId="164" fontId="4" fillId="0" borderId="0" xfId="0" applyNumberFormat="1" applyFont="1" applyAlignment="1">
      <alignment wrapText="1"/>
    </xf>
    <xf numFmtId="164" fontId="6" fillId="0" borderId="6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64" fontId="6" fillId="0" borderId="4" xfId="0" applyNumberFormat="1" applyFont="1" applyBorder="1"/>
    <xf numFmtId="164" fontId="4" fillId="0" borderId="17" xfId="0" applyNumberFormat="1" applyFont="1" applyBorder="1"/>
    <xf numFmtId="164" fontId="4" fillId="0" borderId="18" xfId="0" applyNumberFormat="1" applyFont="1" applyBorder="1"/>
    <xf numFmtId="164" fontId="4" fillId="0" borderId="21" xfId="0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164" fontId="4" fillId="0" borderId="12" xfId="0" applyNumberFormat="1" applyFont="1" applyBorder="1"/>
    <xf numFmtId="164" fontId="1" fillId="0" borderId="7" xfId="0" applyNumberFormat="1" applyFont="1" applyBorder="1"/>
    <xf numFmtId="164" fontId="4" fillId="0" borderId="7" xfId="0" applyNumberFormat="1" applyFont="1" applyBorder="1"/>
    <xf numFmtId="164" fontId="1" fillId="0" borderId="0" xfId="0" applyNumberFormat="1" applyFont="1"/>
    <xf numFmtId="164" fontId="3" fillId="2" borderId="13" xfId="1" applyNumberFormat="1" applyFont="1" applyBorder="1"/>
    <xf numFmtId="164" fontId="3" fillId="2" borderId="14" xfId="1" applyNumberFormat="1" applyFont="1" applyBorder="1"/>
    <xf numFmtId="164" fontId="3" fillId="2" borderId="15" xfId="1" applyNumberFormat="1" applyFont="1" applyBorder="1"/>
    <xf numFmtId="164" fontId="3" fillId="2" borderId="16" xfId="1" applyNumberFormat="1" applyFont="1" applyBorder="1"/>
    <xf numFmtId="164" fontId="3" fillId="0" borderId="8" xfId="1" applyNumberFormat="1" applyFont="1" applyFill="1" applyBorder="1"/>
    <xf numFmtId="164" fontId="3" fillId="2" borderId="9" xfId="1" applyNumberFormat="1" applyFont="1" applyBorder="1"/>
    <xf numFmtId="164" fontId="3" fillId="2" borderId="10" xfId="1" applyNumberFormat="1" applyFont="1" applyBorder="1" applyAlignment="1">
      <alignment horizontal="right"/>
    </xf>
    <xf numFmtId="164" fontId="3" fillId="2" borderId="20" xfId="1" applyNumberFormat="1" applyFont="1" applyBorder="1" applyAlignment="1">
      <alignment horizontal="right"/>
    </xf>
    <xf numFmtId="164" fontId="3" fillId="2" borderId="11" xfId="1" applyNumberFormat="1" applyFont="1" applyBorder="1"/>
    <xf numFmtId="164" fontId="3" fillId="2" borderId="12" xfId="1" applyNumberFormat="1" applyFont="1" applyBorder="1"/>
    <xf numFmtId="164" fontId="7" fillId="0" borderId="0" xfId="0" applyNumberFormat="1" applyFont="1" applyAlignment="1">
      <alignment vertical="top" wrapText="1"/>
    </xf>
    <xf numFmtId="164" fontId="6" fillId="0" borderId="7" xfId="0" applyNumberFormat="1" applyFont="1" applyBorder="1"/>
    <xf numFmtId="164" fontId="6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/>
    <xf numFmtId="14" fontId="4" fillId="0" borderId="0" xfId="0" applyNumberFormat="1" applyFont="1"/>
    <xf numFmtId="14" fontId="4" fillId="0" borderId="1" xfId="0" applyNumberFormat="1" applyFont="1" applyBorder="1" applyAlignment="1">
      <alignment wrapText="1"/>
    </xf>
    <xf numFmtId="14" fontId="7" fillId="0" borderId="0" xfId="0" applyNumberFormat="1" applyFont="1" applyAlignment="1">
      <alignment vertical="top" wrapText="1"/>
    </xf>
    <xf numFmtId="164" fontId="5" fillId="0" borderId="0" xfId="0" applyNumberFormat="1" applyFont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3"/>
  <sheetViews>
    <sheetView topLeftCell="K1" workbookViewId="0">
      <selection activeCell="AA17" sqref="AA17"/>
    </sheetView>
  </sheetViews>
  <sheetFormatPr defaultColWidth="8.90625" defaultRowHeight="14.5" x14ac:dyDescent="0.35"/>
  <cols>
    <col min="1" max="1" width="10.54296875" style="37" customWidth="1"/>
    <col min="2" max="19" width="8.90625" style="2"/>
    <col min="20" max="20" width="59.08984375" style="2" bestFit="1" customWidth="1"/>
    <col min="21" max="25" width="12.453125" style="2" customWidth="1"/>
    <col min="26" max="16384" width="8.90625" style="2"/>
  </cols>
  <sheetData>
    <row r="1" spans="1:26" ht="25.25" customHeight="1" x14ac:dyDescent="0.6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  <c r="Q1" s="1"/>
      <c r="R1" s="1"/>
    </row>
    <row r="2" spans="1:26" ht="15" thickBot="1" x14ac:dyDescent="0.4">
      <c r="U2" s="41" t="s">
        <v>21</v>
      </c>
      <c r="V2" s="42"/>
      <c r="W2" s="42"/>
      <c r="X2" s="3"/>
    </row>
    <row r="3" spans="1:26" ht="60.75" customHeight="1" thickBot="1" x14ac:dyDescent="0.4">
      <c r="A3" s="3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43</v>
      </c>
      <c r="H3" s="4" t="s">
        <v>6</v>
      </c>
      <c r="I3" s="4" t="s">
        <v>27</v>
      </c>
      <c r="J3" s="4" t="s">
        <v>28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29</v>
      </c>
      <c r="R3" s="5" t="s">
        <v>44</v>
      </c>
      <c r="T3" s="6" t="str">
        <f>G4</f>
        <v>Jason Earnest Law, LLC</v>
      </c>
      <c r="U3" s="7" t="s">
        <v>14</v>
      </c>
      <c r="V3" s="7" t="s">
        <v>34</v>
      </c>
      <c r="W3" s="7" t="s">
        <v>15</v>
      </c>
      <c r="X3" s="7" t="s">
        <v>35</v>
      </c>
      <c r="Y3" s="7" t="s">
        <v>30</v>
      </c>
      <c r="Z3" s="8" t="s">
        <v>24</v>
      </c>
    </row>
    <row r="4" spans="1:26" x14ac:dyDescent="0.35">
      <c r="A4" s="37">
        <v>45966</v>
      </c>
      <c r="B4" s="2" t="s">
        <v>45</v>
      </c>
      <c r="C4" s="2" t="s">
        <v>46</v>
      </c>
      <c r="D4" s="2" t="s">
        <v>31</v>
      </c>
      <c r="E4" s="2" t="s">
        <v>47</v>
      </c>
      <c r="F4" s="2" t="s">
        <v>14</v>
      </c>
      <c r="G4" s="2" t="s">
        <v>26</v>
      </c>
      <c r="H4" s="2" t="s">
        <v>48</v>
      </c>
      <c r="K4" s="2">
        <v>0.5</v>
      </c>
      <c r="M4" s="2">
        <v>9.6</v>
      </c>
      <c r="N4" s="2" t="s">
        <v>49</v>
      </c>
      <c r="Q4" s="2" t="s">
        <v>49</v>
      </c>
      <c r="R4" s="2" t="s">
        <v>50</v>
      </c>
      <c r="T4" s="9" t="s">
        <v>31</v>
      </c>
      <c r="U4" s="10">
        <f>SUMIFS($K$4:$K$19,$D$4:$D$19,$T4,$F$4:$F$19,U$3)</f>
        <v>1</v>
      </c>
      <c r="V4" s="11">
        <f t="shared" ref="V4:Y4" si="0">SUMIFS($K$4:$K$19,$D$4:$D$19,$T4,$F$4:$F$19,V$3)</f>
        <v>0</v>
      </c>
      <c r="W4" s="11">
        <f t="shared" si="0"/>
        <v>0</v>
      </c>
      <c r="X4" s="11">
        <f t="shared" si="0"/>
        <v>0</v>
      </c>
      <c r="Y4" s="12">
        <f t="shared" si="0"/>
        <v>0</v>
      </c>
      <c r="Z4" s="2">
        <f>SUM(U4:Y4)</f>
        <v>1</v>
      </c>
    </row>
    <row r="5" spans="1:26" x14ac:dyDescent="0.35">
      <c r="A5" s="37">
        <v>45994</v>
      </c>
      <c r="B5" s="2" t="s">
        <v>45</v>
      </c>
      <c r="C5" s="2" t="s">
        <v>46</v>
      </c>
      <c r="D5" s="2" t="s">
        <v>31</v>
      </c>
      <c r="E5" s="2" t="s">
        <v>47</v>
      </c>
      <c r="F5" s="2" t="s">
        <v>14</v>
      </c>
      <c r="G5" s="2" t="s">
        <v>26</v>
      </c>
      <c r="H5" s="2" t="s">
        <v>48</v>
      </c>
      <c r="K5" s="2">
        <v>0.5</v>
      </c>
      <c r="M5" s="2">
        <v>9.6</v>
      </c>
      <c r="N5" s="2" t="s">
        <v>49</v>
      </c>
      <c r="Q5" s="2" t="s">
        <v>49</v>
      </c>
      <c r="R5" s="2" t="s">
        <v>50</v>
      </c>
      <c r="T5" s="13" t="s">
        <v>16</v>
      </c>
      <c r="U5" s="14">
        <f t="shared" ref="U5:Y13" si="1">SUMIFS($K$4:$K$19,$D$4:$D$19,$T5,$F$4:$F$19,U$3)</f>
        <v>0</v>
      </c>
      <c r="V5" s="15">
        <f t="shared" si="1"/>
        <v>0</v>
      </c>
      <c r="W5" s="15">
        <f t="shared" si="1"/>
        <v>0</v>
      </c>
      <c r="X5" s="15">
        <f t="shared" si="1"/>
        <v>0</v>
      </c>
      <c r="Y5" s="16">
        <f t="shared" si="1"/>
        <v>0</v>
      </c>
      <c r="Z5" s="2">
        <f t="shared" ref="Z5:Z13" si="2">SUM(U5:Y5)</f>
        <v>0</v>
      </c>
    </row>
    <row r="6" spans="1:26" x14ac:dyDescent="0.35">
      <c r="A6" s="37">
        <v>45937</v>
      </c>
      <c r="B6" s="2" t="s">
        <v>45</v>
      </c>
      <c r="C6" s="2" t="s">
        <v>51</v>
      </c>
      <c r="D6" s="2" t="s">
        <v>13</v>
      </c>
      <c r="E6" s="2" t="s">
        <v>47</v>
      </c>
      <c r="F6" s="2" t="s">
        <v>14</v>
      </c>
      <c r="G6" s="2" t="s">
        <v>26</v>
      </c>
      <c r="H6" s="2" t="s">
        <v>48</v>
      </c>
      <c r="K6" s="2">
        <v>0.5</v>
      </c>
      <c r="M6" s="2">
        <v>17.399999999999999</v>
      </c>
      <c r="N6" s="2" t="s">
        <v>49</v>
      </c>
      <c r="Q6" s="2" t="s">
        <v>49</v>
      </c>
      <c r="R6" s="2" t="s">
        <v>50</v>
      </c>
      <c r="T6" s="13" t="s">
        <v>13</v>
      </c>
      <c r="U6" s="14">
        <f t="shared" si="1"/>
        <v>4</v>
      </c>
      <c r="V6" s="15">
        <f t="shared" si="1"/>
        <v>0</v>
      </c>
      <c r="W6" s="15">
        <f t="shared" si="1"/>
        <v>0</v>
      </c>
      <c r="X6" s="15">
        <f t="shared" si="1"/>
        <v>0</v>
      </c>
      <c r="Y6" s="16">
        <f t="shared" si="1"/>
        <v>0</v>
      </c>
      <c r="Z6" s="2">
        <f t="shared" si="2"/>
        <v>4</v>
      </c>
    </row>
    <row r="7" spans="1:26" x14ac:dyDescent="0.35">
      <c r="A7" s="37">
        <v>45965</v>
      </c>
      <c r="B7" s="2" t="s">
        <v>45</v>
      </c>
      <c r="C7" s="2" t="s">
        <v>51</v>
      </c>
      <c r="D7" s="2" t="s">
        <v>13</v>
      </c>
      <c r="E7" s="2" t="s">
        <v>47</v>
      </c>
      <c r="F7" s="2" t="s">
        <v>14</v>
      </c>
      <c r="G7" s="2" t="s">
        <v>26</v>
      </c>
      <c r="H7" s="2" t="s">
        <v>48</v>
      </c>
      <c r="K7" s="2">
        <v>0.5</v>
      </c>
      <c r="M7" s="2">
        <v>17.399999999999999</v>
      </c>
      <c r="N7" s="2" t="s">
        <v>49</v>
      </c>
      <c r="Q7" s="2" t="s">
        <v>49</v>
      </c>
      <c r="R7" s="2" t="s">
        <v>50</v>
      </c>
      <c r="T7" s="13" t="s">
        <v>18</v>
      </c>
      <c r="U7" s="14">
        <f t="shared" si="1"/>
        <v>0</v>
      </c>
      <c r="V7" s="15">
        <f t="shared" si="1"/>
        <v>0</v>
      </c>
      <c r="W7" s="15">
        <f t="shared" si="1"/>
        <v>0</v>
      </c>
      <c r="X7" s="15">
        <f t="shared" si="1"/>
        <v>0</v>
      </c>
      <c r="Y7" s="16">
        <f t="shared" si="1"/>
        <v>0</v>
      </c>
      <c r="Z7" s="2">
        <f t="shared" si="2"/>
        <v>0</v>
      </c>
    </row>
    <row r="8" spans="1:26" x14ac:dyDescent="0.35">
      <c r="A8" s="37">
        <v>46000</v>
      </c>
      <c r="B8" s="2" t="s">
        <v>45</v>
      </c>
      <c r="C8" s="2" t="s">
        <v>51</v>
      </c>
      <c r="D8" s="2" t="s">
        <v>13</v>
      </c>
      <c r="E8" s="2" t="s">
        <v>47</v>
      </c>
      <c r="F8" s="2" t="s">
        <v>14</v>
      </c>
      <c r="G8" s="2" t="s">
        <v>26</v>
      </c>
      <c r="H8" s="2" t="s">
        <v>48</v>
      </c>
      <c r="K8" s="2">
        <v>0.5</v>
      </c>
      <c r="M8" s="2">
        <v>17.399999999999999</v>
      </c>
      <c r="N8" s="2" t="s">
        <v>49</v>
      </c>
      <c r="Q8" s="2" t="s">
        <v>49</v>
      </c>
      <c r="R8" s="2" t="s">
        <v>50</v>
      </c>
      <c r="T8" s="13" t="s">
        <v>19</v>
      </c>
      <c r="U8" s="14">
        <f t="shared" si="1"/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6">
        <f t="shared" si="1"/>
        <v>0</v>
      </c>
      <c r="Z8" s="2">
        <f t="shared" si="2"/>
        <v>0</v>
      </c>
    </row>
    <row r="9" spans="1:26" x14ac:dyDescent="0.35">
      <c r="A9" s="37">
        <v>45959</v>
      </c>
      <c r="B9" s="2" t="s">
        <v>45</v>
      </c>
      <c r="C9" s="2" t="s">
        <v>52</v>
      </c>
      <c r="D9" s="2" t="s">
        <v>13</v>
      </c>
      <c r="E9" s="2" t="s">
        <v>47</v>
      </c>
      <c r="F9" s="2" t="s">
        <v>14</v>
      </c>
      <c r="G9" s="2" t="s">
        <v>26</v>
      </c>
      <c r="H9" s="2" t="s">
        <v>48</v>
      </c>
      <c r="K9" s="2">
        <v>2</v>
      </c>
      <c r="M9" s="2">
        <v>6.5</v>
      </c>
      <c r="N9" s="2" t="s">
        <v>49</v>
      </c>
      <c r="Q9" s="2" t="s">
        <v>49</v>
      </c>
      <c r="R9" s="2" t="s">
        <v>50</v>
      </c>
      <c r="T9" s="13" t="s">
        <v>32</v>
      </c>
      <c r="U9" s="14">
        <f t="shared" si="1"/>
        <v>0</v>
      </c>
      <c r="V9" s="15">
        <f t="shared" si="1"/>
        <v>0</v>
      </c>
      <c r="W9" s="15">
        <f t="shared" si="1"/>
        <v>0</v>
      </c>
      <c r="X9" s="15">
        <f t="shared" si="1"/>
        <v>0</v>
      </c>
      <c r="Y9" s="16">
        <f t="shared" si="1"/>
        <v>0</v>
      </c>
      <c r="Z9" s="2">
        <f t="shared" si="2"/>
        <v>0</v>
      </c>
    </row>
    <row r="10" spans="1:26" x14ac:dyDescent="0.35">
      <c r="A10" s="37">
        <v>45980</v>
      </c>
      <c r="B10" s="2" t="s">
        <v>45</v>
      </c>
      <c r="C10" s="2" t="s">
        <v>52</v>
      </c>
      <c r="D10" s="2" t="s">
        <v>13</v>
      </c>
      <c r="E10" s="2" t="s">
        <v>47</v>
      </c>
      <c r="F10" s="2" t="s">
        <v>14</v>
      </c>
      <c r="G10" s="2" t="s">
        <v>26</v>
      </c>
      <c r="H10" s="2" t="s">
        <v>48</v>
      </c>
      <c r="K10" s="2">
        <v>0.5</v>
      </c>
      <c r="M10" s="2">
        <v>6.5</v>
      </c>
      <c r="N10" s="2" t="s">
        <v>49</v>
      </c>
      <c r="Q10" s="2" t="s">
        <v>49</v>
      </c>
      <c r="R10" s="2" t="s">
        <v>50</v>
      </c>
      <c r="T10" s="13" t="s">
        <v>33</v>
      </c>
      <c r="U10" s="14">
        <f t="shared" si="1"/>
        <v>0</v>
      </c>
      <c r="V10" s="15">
        <f t="shared" si="1"/>
        <v>0</v>
      </c>
      <c r="W10" s="15">
        <f t="shared" si="1"/>
        <v>0</v>
      </c>
      <c r="X10" s="15">
        <f t="shared" si="1"/>
        <v>0</v>
      </c>
      <c r="Y10" s="16">
        <f t="shared" si="1"/>
        <v>0</v>
      </c>
      <c r="Z10" s="2">
        <f t="shared" si="2"/>
        <v>0</v>
      </c>
    </row>
    <row r="11" spans="1:26" x14ac:dyDescent="0.35">
      <c r="A11" s="37">
        <v>45952</v>
      </c>
      <c r="B11" s="2" t="s">
        <v>45</v>
      </c>
      <c r="C11" s="2" t="s">
        <v>53</v>
      </c>
      <c r="D11" s="2" t="s">
        <v>39</v>
      </c>
      <c r="E11" s="2" t="s">
        <v>47</v>
      </c>
      <c r="F11" s="2" t="s">
        <v>14</v>
      </c>
      <c r="G11" s="2" t="s">
        <v>26</v>
      </c>
      <c r="H11" s="2" t="s">
        <v>48</v>
      </c>
      <c r="J11" s="2" t="s">
        <v>54</v>
      </c>
      <c r="K11" s="2">
        <v>1</v>
      </c>
      <c r="M11" s="2">
        <v>443.4</v>
      </c>
      <c r="N11" s="2" t="s">
        <v>49</v>
      </c>
      <c r="Q11" s="2" t="s">
        <v>49</v>
      </c>
      <c r="R11" s="2" t="s">
        <v>50</v>
      </c>
      <c r="T11" s="13" t="s">
        <v>20</v>
      </c>
      <c r="U11" s="14">
        <f t="shared" si="1"/>
        <v>0</v>
      </c>
      <c r="V11" s="15">
        <f t="shared" si="1"/>
        <v>0</v>
      </c>
      <c r="W11" s="15">
        <f t="shared" si="1"/>
        <v>0</v>
      </c>
      <c r="X11" s="15">
        <f t="shared" si="1"/>
        <v>0</v>
      </c>
      <c r="Y11" s="16">
        <f t="shared" si="1"/>
        <v>0</v>
      </c>
      <c r="Z11" s="2">
        <f t="shared" si="2"/>
        <v>0</v>
      </c>
    </row>
    <row r="12" spans="1:26" x14ac:dyDescent="0.35">
      <c r="T12" s="13" t="s">
        <v>39</v>
      </c>
      <c r="U12" s="14">
        <f t="shared" si="1"/>
        <v>1</v>
      </c>
      <c r="V12" s="15">
        <f t="shared" si="1"/>
        <v>0</v>
      </c>
      <c r="W12" s="15">
        <f t="shared" si="1"/>
        <v>0</v>
      </c>
      <c r="X12" s="15">
        <f t="shared" si="1"/>
        <v>0</v>
      </c>
      <c r="Y12" s="16">
        <f t="shared" si="1"/>
        <v>0</v>
      </c>
      <c r="Z12" s="2">
        <f t="shared" si="2"/>
        <v>1</v>
      </c>
    </row>
    <row r="13" spans="1:26" ht="15" customHeight="1" thickBot="1" x14ac:dyDescent="0.4">
      <c r="T13" s="36" t="s">
        <v>37</v>
      </c>
      <c r="U13" s="17">
        <f t="shared" si="1"/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9">
        <f t="shared" si="1"/>
        <v>0</v>
      </c>
      <c r="Z13" s="2">
        <f t="shared" si="2"/>
        <v>0</v>
      </c>
    </row>
    <row r="14" spans="1:26" x14ac:dyDescent="0.35">
      <c r="T14" s="20" t="s">
        <v>23</v>
      </c>
      <c r="U14" s="21">
        <f>SUM(U4:U13)</f>
        <v>6</v>
      </c>
      <c r="V14" s="21">
        <f>SUM(V4:V13)</f>
        <v>0</v>
      </c>
      <c r="W14" s="21">
        <f>SUM(W4:W13)</f>
        <v>0</v>
      </c>
      <c r="X14" s="21">
        <f>SUM(X4:X13)</f>
        <v>0</v>
      </c>
      <c r="Y14" s="21">
        <f>SUM(Y4:Y13)</f>
        <v>0</v>
      </c>
      <c r="Z14" s="2">
        <f>SUM(U4:Y13)</f>
        <v>6</v>
      </c>
    </row>
    <row r="15" spans="1:26" x14ac:dyDescent="0.35">
      <c r="T15" s="22"/>
    </row>
    <row r="16" spans="1:26" ht="15" thickBot="1" x14ac:dyDescent="0.4">
      <c r="U16" s="41" t="s">
        <v>22</v>
      </c>
      <c r="V16" s="42"/>
      <c r="W16" s="42"/>
    </row>
    <row r="17" spans="1:26" ht="29.5" thickBot="1" x14ac:dyDescent="0.4">
      <c r="T17" s="6" t="str">
        <f>G4</f>
        <v>Jason Earnest Law, LLC</v>
      </c>
      <c r="U17" s="35" t="str">
        <f>U3</f>
        <v>Attorney</v>
      </c>
      <c r="V17" s="35" t="str">
        <f>V3</f>
        <v>Travel (Attorney)</v>
      </c>
      <c r="W17" s="35" t="str">
        <f>W3</f>
        <v>Investigator</v>
      </c>
      <c r="X17" s="35" t="str">
        <f>X3</f>
        <v>Expert</v>
      </c>
      <c r="Y17" s="35" t="str">
        <f>Y3</f>
        <v>Staff</v>
      </c>
      <c r="Z17" s="3"/>
    </row>
    <row r="18" spans="1:26" x14ac:dyDescent="0.35">
      <c r="T18" s="23" t="s">
        <v>17</v>
      </c>
      <c r="U18" s="24">
        <f>SUMIFS($K$4:$K$19,$D$4:$D$19,$T18,$F$4:$F$19,U$3)</f>
        <v>0</v>
      </c>
      <c r="V18" s="25">
        <f t="shared" ref="V18:Y18" si="3">SUMIFS($K$4:$K$19,$D$4:$D$19,$T18,$F$4:$F$19,V$3)</f>
        <v>0</v>
      </c>
      <c r="W18" s="25">
        <f t="shared" si="3"/>
        <v>0</v>
      </c>
      <c r="X18" s="25">
        <f t="shared" si="3"/>
        <v>0</v>
      </c>
      <c r="Y18" s="26">
        <f t="shared" si="3"/>
        <v>0</v>
      </c>
      <c r="Z18" s="27">
        <f>SUM(U18:Y18)</f>
        <v>0</v>
      </c>
    </row>
    <row r="19" spans="1:26" ht="15.65" customHeight="1" thickBot="1" x14ac:dyDescent="0.4">
      <c r="A19" s="39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T19" s="28" t="s">
        <v>36</v>
      </c>
      <c r="U19" s="29" t="s">
        <v>40</v>
      </c>
      <c r="V19" s="30">
        <v>0</v>
      </c>
      <c r="W19" s="30">
        <v>0</v>
      </c>
      <c r="X19" s="31">
        <v>0</v>
      </c>
      <c r="Y19" s="32">
        <v>0</v>
      </c>
      <c r="Z19" s="27">
        <f>SUM(U19:Y19)</f>
        <v>0</v>
      </c>
    </row>
    <row r="20" spans="1:26" x14ac:dyDescent="0.35">
      <c r="T20" s="34" t="s">
        <v>23</v>
      </c>
      <c r="U20" s="2">
        <f t="shared" ref="U20:Y20" si="4">SUM(U18:U19)</f>
        <v>0</v>
      </c>
      <c r="V20" s="2">
        <f t="shared" si="4"/>
        <v>0</v>
      </c>
      <c r="W20" s="2">
        <f t="shared" si="4"/>
        <v>0</v>
      </c>
      <c r="X20" s="2">
        <f t="shared" si="4"/>
        <v>0</v>
      </c>
      <c r="Y20" s="2">
        <f t="shared" si="4"/>
        <v>0</v>
      </c>
      <c r="Z20" s="27">
        <f>SUM(U18:Y19)</f>
        <v>0</v>
      </c>
    </row>
    <row r="21" spans="1:26" x14ac:dyDescent="0.35">
      <c r="T21" s="2" t="s">
        <v>41</v>
      </c>
    </row>
    <row r="23" spans="1:26" x14ac:dyDescent="0.35">
      <c r="T23" s="2" t="s">
        <v>38</v>
      </c>
    </row>
  </sheetData>
  <mergeCells count="3">
    <mergeCell ref="A1:O1"/>
    <mergeCell ref="U2:W2"/>
    <mergeCell ref="U16:W16"/>
  </mergeCells>
  <pageMargins left="0.7" right="0.7" top="0.75" bottom="0.75" header="0.3" footer="0.3"/>
  <pageSetup scale="3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595C-0E12-4611-B42C-10F638B2F0A2}">
  <dimension ref="A1:Z23"/>
  <sheetViews>
    <sheetView tabSelected="1" topLeftCell="J3" workbookViewId="0">
      <selection activeCell="T23" sqref="T23"/>
    </sheetView>
  </sheetViews>
  <sheetFormatPr defaultColWidth="8.90625" defaultRowHeight="14.5" x14ac:dyDescent="0.35"/>
  <cols>
    <col min="1" max="1" width="10.54296875" style="37" customWidth="1"/>
    <col min="2" max="17" width="8.90625" style="2"/>
    <col min="18" max="18" width="21.81640625" style="2" bestFit="1" customWidth="1"/>
    <col min="19" max="19" width="8.90625" style="2"/>
    <col min="20" max="20" width="59.08984375" style="2" bestFit="1" customWidth="1"/>
    <col min="21" max="21" width="14.90625" style="2" customWidth="1"/>
    <col min="22" max="25" width="12.453125" style="2" customWidth="1"/>
    <col min="26" max="16384" width="8.90625" style="2"/>
  </cols>
  <sheetData>
    <row r="1" spans="1:26" ht="25.25" customHeight="1" x14ac:dyDescent="0.6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  <c r="Q1" s="1"/>
      <c r="R1" s="1"/>
    </row>
    <row r="2" spans="1:26" ht="15" thickBot="1" x14ac:dyDescent="0.4">
      <c r="U2" s="41" t="s">
        <v>21</v>
      </c>
      <c r="V2" s="42"/>
      <c r="W2" s="42"/>
      <c r="X2" s="3"/>
    </row>
    <row r="3" spans="1:26" ht="60.75" customHeight="1" thickBot="1" x14ac:dyDescent="0.4">
      <c r="A3" s="3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43</v>
      </c>
      <c r="H3" s="4" t="s">
        <v>6</v>
      </c>
      <c r="I3" s="4" t="s">
        <v>27</v>
      </c>
      <c r="J3" s="4" t="s">
        <v>28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29</v>
      </c>
      <c r="R3" s="5" t="s">
        <v>44</v>
      </c>
      <c r="T3" s="6" t="s">
        <v>58</v>
      </c>
      <c r="U3" s="7" t="s">
        <v>55</v>
      </c>
      <c r="V3" s="7"/>
      <c r="W3" s="7"/>
      <c r="X3" s="7"/>
      <c r="Y3" s="7"/>
      <c r="Z3" s="8" t="s">
        <v>24</v>
      </c>
    </row>
    <row r="4" spans="1:26" ht="15" thickBot="1" x14ac:dyDescent="0.4">
      <c r="A4" s="37">
        <v>45959</v>
      </c>
      <c r="B4" s="2" t="s">
        <v>45</v>
      </c>
      <c r="C4" s="2" t="s">
        <v>53</v>
      </c>
      <c r="D4" s="2" t="s">
        <v>39</v>
      </c>
      <c r="E4" s="2" t="s">
        <v>55</v>
      </c>
      <c r="F4" s="2" t="s">
        <v>35</v>
      </c>
      <c r="G4" s="2" t="s">
        <v>57</v>
      </c>
      <c r="H4" s="2" t="s">
        <v>48</v>
      </c>
      <c r="J4" s="2" t="s">
        <v>54</v>
      </c>
      <c r="K4" s="2">
        <v>1</v>
      </c>
      <c r="M4" s="2">
        <v>443.4</v>
      </c>
      <c r="N4" s="2" t="s">
        <v>49</v>
      </c>
      <c r="Q4" s="2" t="s">
        <v>49</v>
      </c>
      <c r="R4" s="2" t="s">
        <v>56</v>
      </c>
      <c r="T4" s="9" t="s">
        <v>31</v>
      </c>
      <c r="U4" s="10">
        <f>SUMIFS($K$4:$K$45,$D$4:$D$45,$T4,$E$4:$E$45,U$3)</f>
        <v>0</v>
      </c>
      <c r="V4" s="10"/>
      <c r="W4" s="10"/>
      <c r="X4" s="10"/>
      <c r="Y4" s="10"/>
      <c r="Z4" s="2">
        <f>SUM(U4:Y4)</f>
        <v>0</v>
      </c>
    </row>
    <row r="5" spans="1:26" ht="15" thickBot="1" x14ac:dyDescent="0.4">
      <c r="A5" s="37">
        <v>45973</v>
      </c>
      <c r="B5" s="2" t="s">
        <v>45</v>
      </c>
      <c r="C5" s="2" t="s">
        <v>53</v>
      </c>
      <c r="D5" s="2" t="s">
        <v>39</v>
      </c>
      <c r="E5" s="2" t="s">
        <v>55</v>
      </c>
      <c r="F5" s="2" t="s">
        <v>35</v>
      </c>
      <c r="G5" s="2" t="s">
        <v>57</v>
      </c>
      <c r="H5" s="2" t="s">
        <v>48</v>
      </c>
      <c r="J5" s="2" t="s">
        <v>54</v>
      </c>
      <c r="K5" s="2">
        <v>1</v>
      </c>
      <c r="M5" s="2">
        <v>443.4</v>
      </c>
      <c r="N5" s="2" t="s">
        <v>49</v>
      </c>
      <c r="Q5" s="2" t="s">
        <v>49</v>
      </c>
      <c r="R5" s="2" t="s">
        <v>56</v>
      </c>
      <c r="T5" s="13" t="s">
        <v>16</v>
      </c>
      <c r="U5" s="10">
        <f t="shared" ref="U5:U13" si="0">SUMIFS($K$4:$K$45,$D$4:$D$45,$T5,$E$4:$E$45,U$3)</f>
        <v>0</v>
      </c>
      <c r="V5" s="10"/>
      <c r="W5" s="10"/>
      <c r="X5" s="10"/>
      <c r="Y5" s="10"/>
      <c r="Z5" s="2">
        <f t="shared" ref="Z5:Z13" si="1">SUM(U5:Y5)</f>
        <v>0</v>
      </c>
    </row>
    <row r="6" spans="1:26" ht="15" thickBot="1" x14ac:dyDescent="0.4">
      <c r="A6" s="37">
        <v>45981</v>
      </c>
      <c r="B6" s="2" t="s">
        <v>45</v>
      </c>
      <c r="C6" s="2" t="s">
        <v>53</v>
      </c>
      <c r="D6" s="2" t="s">
        <v>39</v>
      </c>
      <c r="E6" s="2" t="s">
        <v>55</v>
      </c>
      <c r="F6" s="2" t="s">
        <v>35</v>
      </c>
      <c r="G6" s="2" t="s">
        <v>57</v>
      </c>
      <c r="H6" s="2" t="s">
        <v>48</v>
      </c>
      <c r="J6" s="2" t="s">
        <v>54</v>
      </c>
      <c r="K6" s="2">
        <v>1</v>
      </c>
      <c r="M6" s="2">
        <v>443.4</v>
      </c>
      <c r="N6" s="2" t="s">
        <v>49</v>
      </c>
      <c r="Q6" s="2" t="s">
        <v>49</v>
      </c>
      <c r="R6" s="2" t="s">
        <v>56</v>
      </c>
      <c r="T6" s="13" t="s">
        <v>13</v>
      </c>
      <c r="U6" s="10">
        <f t="shared" si="0"/>
        <v>0</v>
      </c>
      <c r="V6" s="10"/>
      <c r="W6" s="10"/>
      <c r="X6" s="10"/>
      <c r="Y6" s="10"/>
      <c r="Z6" s="2">
        <f t="shared" si="1"/>
        <v>0</v>
      </c>
    </row>
    <row r="7" spans="1:26" ht="15" thickBot="1" x14ac:dyDescent="0.4">
      <c r="A7" s="37">
        <v>45982</v>
      </c>
      <c r="B7" s="2" t="s">
        <v>45</v>
      </c>
      <c r="C7" s="2" t="s">
        <v>53</v>
      </c>
      <c r="D7" s="2" t="s">
        <v>39</v>
      </c>
      <c r="E7" s="2" t="s">
        <v>55</v>
      </c>
      <c r="F7" s="2" t="s">
        <v>35</v>
      </c>
      <c r="G7" s="2" t="s">
        <v>57</v>
      </c>
      <c r="H7" s="2" t="s">
        <v>48</v>
      </c>
      <c r="J7" s="2" t="s">
        <v>54</v>
      </c>
      <c r="K7" s="2">
        <v>1</v>
      </c>
      <c r="M7" s="2">
        <v>443.4</v>
      </c>
      <c r="N7" s="2" t="s">
        <v>49</v>
      </c>
      <c r="Q7" s="2" t="s">
        <v>49</v>
      </c>
      <c r="R7" s="2" t="s">
        <v>56</v>
      </c>
      <c r="T7" s="13" t="s">
        <v>18</v>
      </c>
      <c r="U7" s="10">
        <f t="shared" si="0"/>
        <v>0</v>
      </c>
      <c r="V7" s="10"/>
      <c r="W7" s="10"/>
      <c r="X7" s="10"/>
      <c r="Y7" s="10"/>
      <c r="Z7" s="2">
        <f t="shared" si="1"/>
        <v>0</v>
      </c>
    </row>
    <row r="8" spans="1:26" ht="15" thickBot="1" x14ac:dyDescent="0.4">
      <c r="A8" s="37">
        <v>45982</v>
      </c>
      <c r="B8" s="2" t="s">
        <v>45</v>
      </c>
      <c r="C8" s="2" t="s">
        <v>53</v>
      </c>
      <c r="D8" s="2" t="s">
        <v>39</v>
      </c>
      <c r="E8" s="2" t="s">
        <v>55</v>
      </c>
      <c r="F8" s="2" t="s">
        <v>35</v>
      </c>
      <c r="G8" s="2" t="s">
        <v>57</v>
      </c>
      <c r="H8" s="2" t="s">
        <v>48</v>
      </c>
      <c r="J8" s="2" t="s">
        <v>54</v>
      </c>
      <c r="K8" s="2">
        <v>1</v>
      </c>
      <c r="M8" s="2">
        <v>443.4</v>
      </c>
      <c r="N8" s="2" t="s">
        <v>49</v>
      </c>
      <c r="Q8" s="2" t="s">
        <v>49</v>
      </c>
      <c r="R8" s="2" t="s">
        <v>56</v>
      </c>
      <c r="T8" s="13" t="s">
        <v>19</v>
      </c>
      <c r="U8" s="10">
        <f t="shared" si="0"/>
        <v>0</v>
      </c>
      <c r="V8" s="10"/>
      <c r="W8" s="10"/>
      <c r="X8" s="10"/>
      <c r="Y8" s="10"/>
      <c r="Z8" s="2">
        <f t="shared" si="1"/>
        <v>0</v>
      </c>
    </row>
    <row r="9" spans="1:26" ht="15" thickBot="1" x14ac:dyDescent="0.4">
      <c r="A9" s="37">
        <v>45983</v>
      </c>
      <c r="B9" s="2" t="s">
        <v>45</v>
      </c>
      <c r="C9" s="2" t="s">
        <v>53</v>
      </c>
      <c r="D9" s="2" t="s">
        <v>39</v>
      </c>
      <c r="E9" s="2" t="s">
        <v>55</v>
      </c>
      <c r="F9" s="2" t="s">
        <v>35</v>
      </c>
      <c r="G9" s="2" t="s">
        <v>57</v>
      </c>
      <c r="H9" s="2" t="s">
        <v>48</v>
      </c>
      <c r="J9" s="2" t="s">
        <v>54</v>
      </c>
      <c r="K9" s="2">
        <v>0.5</v>
      </c>
      <c r="M9" s="2">
        <v>443.4</v>
      </c>
      <c r="N9" s="2" t="s">
        <v>49</v>
      </c>
      <c r="Q9" s="2" t="s">
        <v>49</v>
      </c>
      <c r="R9" s="2" t="s">
        <v>56</v>
      </c>
      <c r="T9" s="13" t="s">
        <v>32</v>
      </c>
      <c r="U9" s="10">
        <f t="shared" si="0"/>
        <v>0</v>
      </c>
      <c r="V9" s="10"/>
      <c r="W9" s="10"/>
      <c r="X9" s="10"/>
      <c r="Y9" s="10"/>
      <c r="Z9" s="2">
        <f t="shared" si="1"/>
        <v>0</v>
      </c>
    </row>
    <row r="10" spans="1:26" ht="15" thickBot="1" x14ac:dyDescent="0.4">
      <c r="A10" s="37">
        <v>45994</v>
      </c>
      <c r="B10" s="2" t="s">
        <v>45</v>
      </c>
      <c r="C10" s="2" t="s">
        <v>53</v>
      </c>
      <c r="D10" s="2" t="s">
        <v>39</v>
      </c>
      <c r="E10" s="2" t="s">
        <v>55</v>
      </c>
      <c r="F10" s="2" t="s">
        <v>35</v>
      </c>
      <c r="G10" s="2" t="s">
        <v>57</v>
      </c>
      <c r="H10" s="2" t="s">
        <v>48</v>
      </c>
      <c r="J10" s="2" t="s">
        <v>54</v>
      </c>
      <c r="K10" s="2">
        <v>1</v>
      </c>
      <c r="M10" s="2">
        <v>443.4</v>
      </c>
      <c r="N10" s="2" t="s">
        <v>49</v>
      </c>
      <c r="Q10" s="2" t="s">
        <v>49</v>
      </c>
      <c r="R10" s="2" t="s">
        <v>56</v>
      </c>
      <c r="T10" s="13" t="s">
        <v>33</v>
      </c>
      <c r="U10" s="10">
        <f t="shared" si="0"/>
        <v>0</v>
      </c>
      <c r="V10" s="10"/>
      <c r="W10" s="10"/>
      <c r="X10" s="10"/>
      <c r="Y10" s="10"/>
      <c r="Z10" s="2">
        <f t="shared" si="1"/>
        <v>0</v>
      </c>
    </row>
    <row r="11" spans="1:26" ht="15" thickBot="1" x14ac:dyDescent="0.4">
      <c r="A11" s="37">
        <v>46008</v>
      </c>
      <c r="B11" s="2" t="s">
        <v>45</v>
      </c>
      <c r="C11" s="2" t="s">
        <v>53</v>
      </c>
      <c r="D11" s="2" t="s">
        <v>39</v>
      </c>
      <c r="E11" s="2" t="s">
        <v>55</v>
      </c>
      <c r="F11" s="2" t="s">
        <v>35</v>
      </c>
      <c r="G11" s="2" t="s">
        <v>57</v>
      </c>
      <c r="H11" s="2" t="s">
        <v>48</v>
      </c>
      <c r="J11" s="2" t="s">
        <v>54</v>
      </c>
      <c r="K11" s="2">
        <v>3</v>
      </c>
      <c r="M11" s="2">
        <v>443.4</v>
      </c>
      <c r="N11" s="2" t="s">
        <v>49</v>
      </c>
      <c r="Q11" s="2" t="s">
        <v>49</v>
      </c>
      <c r="R11" s="2" t="s">
        <v>56</v>
      </c>
      <c r="T11" s="13" t="s">
        <v>20</v>
      </c>
      <c r="U11" s="10">
        <f t="shared" si="0"/>
        <v>0</v>
      </c>
      <c r="V11" s="10"/>
      <c r="W11" s="10"/>
      <c r="X11" s="10"/>
      <c r="Y11" s="10"/>
      <c r="Z11" s="2">
        <f t="shared" si="1"/>
        <v>0</v>
      </c>
    </row>
    <row r="12" spans="1:26" ht="15" thickBot="1" x14ac:dyDescent="0.4">
      <c r="A12" s="37">
        <v>46008</v>
      </c>
      <c r="B12" s="2" t="s">
        <v>45</v>
      </c>
      <c r="C12" s="2" t="s">
        <v>53</v>
      </c>
      <c r="D12" s="2" t="s">
        <v>39</v>
      </c>
      <c r="E12" s="2" t="s">
        <v>55</v>
      </c>
      <c r="F12" s="2" t="s">
        <v>35</v>
      </c>
      <c r="G12" s="2" t="s">
        <v>57</v>
      </c>
      <c r="H12" s="2" t="s">
        <v>48</v>
      </c>
      <c r="J12" s="2" t="s">
        <v>54</v>
      </c>
      <c r="K12" s="2">
        <v>1</v>
      </c>
      <c r="M12" s="2">
        <v>443.4</v>
      </c>
      <c r="N12" s="2" t="s">
        <v>49</v>
      </c>
      <c r="Q12" s="2" t="s">
        <v>49</v>
      </c>
      <c r="R12" s="2" t="s">
        <v>56</v>
      </c>
      <c r="T12" s="13" t="s">
        <v>60</v>
      </c>
      <c r="U12" s="10">
        <f>SUMIFS($K$4:$K$45,$D$4:$D$45,"Death Penalty",$E$4:$E$45,U$3)</f>
        <v>16.5</v>
      </c>
      <c r="V12" s="10"/>
      <c r="W12" s="10"/>
      <c r="X12" s="10"/>
      <c r="Y12" s="10"/>
      <c r="Z12" s="2">
        <f t="shared" si="1"/>
        <v>16.5</v>
      </c>
    </row>
    <row r="13" spans="1:26" ht="15" customHeight="1" thickBot="1" x14ac:dyDescent="0.4">
      <c r="A13" s="37">
        <v>46009</v>
      </c>
      <c r="B13" s="2" t="s">
        <v>45</v>
      </c>
      <c r="C13" s="2" t="s">
        <v>53</v>
      </c>
      <c r="D13" s="2" t="s">
        <v>39</v>
      </c>
      <c r="E13" s="2" t="s">
        <v>55</v>
      </c>
      <c r="F13" s="2" t="s">
        <v>35</v>
      </c>
      <c r="G13" s="2" t="s">
        <v>57</v>
      </c>
      <c r="H13" s="2" t="s">
        <v>48</v>
      </c>
      <c r="J13" s="2" t="s">
        <v>54</v>
      </c>
      <c r="K13" s="2">
        <v>6</v>
      </c>
      <c r="M13" s="2">
        <v>443.4</v>
      </c>
      <c r="N13" s="2" t="s">
        <v>49</v>
      </c>
      <c r="Q13" s="2" t="s">
        <v>49</v>
      </c>
      <c r="R13" s="2" t="s">
        <v>56</v>
      </c>
      <c r="T13" s="36" t="s">
        <v>37</v>
      </c>
      <c r="U13" s="10">
        <f t="shared" si="0"/>
        <v>0</v>
      </c>
      <c r="V13" s="10"/>
      <c r="W13" s="10"/>
      <c r="X13" s="10"/>
      <c r="Y13" s="10"/>
      <c r="Z13" s="2">
        <f t="shared" si="1"/>
        <v>0</v>
      </c>
    </row>
    <row r="14" spans="1:26" x14ac:dyDescent="0.35">
      <c r="T14" s="20" t="s">
        <v>23</v>
      </c>
      <c r="U14" s="21">
        <f>SUM(U4:U13)</f>
        <v>16.5</v>
      </c>
      <c r="V14" s="21">
        <f>SUM(V4:V13)</f>
        <v>0</v>
      </c>
      <c r="W14" s="21">
        <f>SUM(W4:W13)</f>
        <v>0</v>
      </c>
      <c r="X14" s="21">
        <f>SUM(X4:X13)</f>
        <v>0</v>
      </c>
      <c r="Y14" s="21">
        <f>SUM(Y4:Y13)</f>
        <v>0</v>
      </c>
      <c r="Z14" s="2">
        <f>SUM(U4:Y13)</f>
        <v>16.5</v>
      </c>
    </row>
    <row r="15" spans="1:26" x14ac:dyDescent="0.35">
      <c r="T15" s="22"/>
    </row>
    <row r="16" spans="1:26" ht="15" thickBot="1" x14ac:dyDescent="0.4">
      <c r="U16" s="41" t="s">
        <v>22</v>
      </c>
      <c r="V16" s="42"/>
      <c r="W16" s="42"/>
    </row>
    <row r="17" spans="18:26" ht="15" thickBot="1" x14ac:dyDescent="0.4">
      <c r="T17" s="6" t="s">
        <v>58</v>
      </c>
      <c r="U17" s="35" t="str">
        <f>U3</f>
        <v>Patrick, Clark W</v>
      </c>
      <c r="V17" s="35"/>
      <c r="W17" s="35"/>
      <c r="X17" s="35"/>
      <c r="Y17" s="35"/>
      <c r="Z17" s="3"/>
    </row>
    <row r="18" spans="18:26" x14ac:dyDescent="0.35">
      <c r="T18" s="23" t="s">
        <v>17</v>
      </c>
      <c r="U18" s="24">
        <f>SUMIFS($K$4:$K$45,$D$4:$D$45,$T18,$E$4:$E$45,U$3)</f>
        <v>0</v>
      </c>
      <c r="V18" s="24"/>
      <c r="W18" s="24"/>
      <c r="X18" s="24"/>
      <c r="Y18" s="24"/>
      <c r="Z18" s="27">
        <f>SUM(U18:Y18)</f>
        <v>0</v>
      </c>
    </row>
    <row r="19" spans="18:26" ht="15" thickBot="1" x14ac:dyDescent="0.4">
      <c r="R19" s="33"/>
      <c r="T19" s="28" t="s">
        <v>36</v>
      </c>
      <c r="U19" s="29">
        <v>0</v>
      </c>
      <c r="V19" s="30"/>
      <c r="W19" s="30"/>
      <c r="X19" s="31"/>
      <c r="Y19" s="32"/>
      <c r="Z19" s="27">
        <f>SUM(U19:Y19)</f>
        <v>0</v>
      </c>
    </row>
    <row r="20" spans="18:26" x14ac:dyDescent="0.35">
      <c r="T20" s="34" t="s">
        <v>23</v>
      </c>
      <c r="U20" s="2">
        <f t="shared" ref="U20:Y20" si="2">SUM(U18:U19)</f>
        <v>0</v>
      </c>
      <c r="V20" s="2">
        <f t="shared" si="2"/>
        <v>0</v>
      </c>
      <c r="W20" s="2">
        <f t="shared" si="2"/>
        <v>0</v>
      </c>
      <c r="X20" s="2">
        <f t="shared" si="2"/>
        <v>0</v>
      </c>
      <c r="Y20" s="2">
        <f t="shared" si="2"/>
        <v>0</v>
      </c>
      <c r="Z20" s="27">
        <f>SUM(U18:Y19)</f>
        <v>0</v>
      </c>
    </row>
    <row r="21" spans="18:26" x14ac:dyDescent="0.35">
      <c r="T21" s="2" t="s">
        <v>59</v>
      </c>
    </row>
    <row r="22" spans="18:26" x14ac:dyDescent="0.35">
      <c r="T22" s="2" t="s">
        <v>61</v>
      </c>
    </row>
    <row r="23" spans="18:26" x14ac:dyDescent="0.35">
      <c r="T23" s="2" t="s">
        <v>25</v>
      </c>
    </row>
  </sheetData>
  <mergeCells count="3">
    <mergeCell ref="A1:O1"/>
    <mergeCell ref="U2:W2"/>
    <mergeCell ref="U16:W16"/>
  </mergeCells>
  <pageMargins left="0.7" right="0.7" top="0.75" bottom="0.75" header="0.3" footer="0.3"/>
  <pageSetup orientation="portrait" horizontalDpi="1200" verticalDpi="1200" r:id="rId1"/>
  <ignoredErrors>
    <ignoredError sqref="U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ESMERALDA - Earnest</vt:lpstr>
      <vt:lpstr>ESMERALDA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2024-07-16T19:18:23Z</cp:lastPrinted>
  <dcterms:created xsi:type="dcterms:W3CDTF">2023-10-12T00:15:55Z</dcterms:created>
  <dcterms:modified xsi:type="dcterms:W3CDTF">2026-03-03T22:44:27Z</dcterms:modified>
  <cp:category/>
</cp:coreProperties>
</file>