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codeName="ThisWorkbook"/>
  <mc:AlternateContent xmlns:mc="http://schemas.openxmlformats.org/markup-compatibility/2006">
    <mc:Choice Requires="x15">
      <x15ac:absPath xmlns:x15ac="http://schemas.microsoft.com/office/spreadsheetml/2010/11/ac" url="S:\Legal Server\Davis Reports\Quarterly Davis Reports\FY25 Q2--Second Quarterly 10-01-24 to 12-31-24\"/>
    </mc:Choice>
  </mc:AlternateContent>
  <xr:revisionPtr revIDLastSave="0" documentId="13_ncr:1_{0F3EC5A8-91F1-4E12-9F24-B7002FC0D67E}" xr6:coauthVersionLast="47" xr6:coauthVersionMax="47" xr10:uidLastSave="{00000000-0000-0000-0000-000000000000}"/>
  <bookViews>
    <workbookView xWindow="12390" yWindow="1455" windowWidth="17295" windowHeight="13605" activeTab="2" xr2:uid="{00000000-000D-0000-FFFF-FFFF00000000}"/>
  </bookViews>
  <sheets>
    <sheet name="LINCOLN - Katschke" sheetId="1" r:id="rId1"/>
    <sheet name="LINCOLN - Manuele" sheetId="3" r:id="rId2"/>
    <sheet name="LINCOLN - Nevada Conflict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17" i="4" l="1"/>
  <c r="X17" i="4"/>
  <c r="Y17" i="4"/>
  <c r="Y19" i="4" s="1"/>
  <c r="Z17" i="4"/>
  <c r="V17" i="4"/>
  <c r="V19" i="4" s="1"/>
  <c r="W12" i="4"/>
  <c r="X12" i="4"/>
  <c r="Y12" i="4"/>
  <c r="Z12" i="4"/>
  <c r="V12" i="4"/>
  <c r="W4" i="4"/>
  <c r="X4" i="4"/>
  <c r="Y4" i="4"/>
  <c r="Z4" i="4"/>
  <c r="W5" i="4"/>
  <c r="X5" i="4"/>
  <c r="Y5" i="4"/>
  <c r="Z5" i="4"/>
  <c r="W6" i="4"/>
  <c r="X6" i="4"/>
  <c r="Y6" i="4"/>
  <c r="Z6" i="4"/>
  <c r="W7" i="4"/>
  <c r="X7" i="4"/>
  <c r="Y7" i="4"/>
  <c r="Z7" i="4"/>
  <c r="W8" i="4"/>
  <c r="X8" i="4"/>
  <c r="Y8" i="4"/>
  <c r="Z8" i="4"/>
  <c r="W9" i="4"/>
  <c r="X9" i="4"/>
  <c r="Y9" i="4"/>
  <c r="Z9" i="4"/>
  <c r="W10" i="4"/>
  <c r="X10" i="4"/>
  <c r="Y10" i="4"/>
  <c r="Z10" i="4"/>
  <c r="W11" i="4"/>
  <c r="X11" i="4"/>
  <c r="Y11" i="4"/>
  <c r="Z11" i="4"/>
  <c r="V5" i="4"/>
  <c r="V6" i="4"/>
  <c r="V7" i="4"/>
  <c r="V8" i="4"/>
  <c r="V9" i="4"/>
  <c r="V10" i="4"/>
  <c r="V11" i="4"/>
  <c r="V4" i="4"/>
  <c r="AA18" i="4"/>
  <c r="Z19" i="4"/>
  <c r="X19" i="4"/>
  <c r="W19" i="4"/>
  <c r="Z16" i="4"/>
  <c r="Y16" i="4"/>
  <c r="X16" i="4"/>
  <c r="W16" i="4"/>
  <c r="V16" i="4"/>
  <c r="U16" i="4"/>
  <c r="U3" i="4"/>
  <c r="W17" i="3"/>
  <c r="X17" i="3"/>
  <c r="X19" i="3" s="1"/>
  <c r="Y17" i="3"/>
  <c r="Z17" i="3"/>
  <c r="V17" i="3"/>
  <c r="W12" i="3"/>
  <c r="X12" i="3"/>
  <c r="Y12" i="3"/>
  <c r="Z12" i="3"/>
  <c r="V12" i="3"/>
  <c r="W4" i="3"/>
  <c r="X4" i="3"/>
  <c r="Y4" i="3"/>
  <c r="Z4" i="3"/>
  <c r="W5" i="3"/>
  <c r="X5" i="3"/>
  <c r="Y5" i="3"/>
  <c r="Z5" i="3"/>
  <c r="W6" i="3"/>
  <c r="X6" i="3"/>
  <c r="Y6" i="3"/>
  <c r="Z6" i="3"/>
  <c r="W7" i="3"/>
  <c r="X7" i="3"/>
  <c r="Y7" i="3"/>
  <c r="Z7" i="3"/>
  <c r="W8" i="3"/>
  <c r="X8" i="3"/>
  <c r="Y8" i="3"/>
  <c r="Z8" i="3"/>
  <c r="W9" i="3"/>
  <c r="X9" i="3"/>
  <c r="Y9" i="3"/>
  <c r="Z9" i="3"/>
  <c r="W10" i="3"/>
  <c r="X10" i="3"/>
  <c r="Y10" i="3"/>
  <c r="Z10" i="3"/>
  <c r="W11" i="3"/>
  <c r="X11" i="3"/>
  <c r="Y11" i="3"/>
  <c r="Z11" i="3"/>
  <c r="V5" i="3"/>
  <c r="V6" i="3"/>
  <c r="V7" i="3"/>
  <c r="V8" i="3"/>
  <c r="V9" i="3"/>
  <c r="V10" i="3"/>
  <c r="V11" i="3"/>
  <c r="V4" i="3"/>
  <c r="AA13" i="1"/>
  <c r="Z13" i="1"/>
  <c r="Y13" i="1"/>
  <c r="X13" i="1"/>
  <c r="W13" i="1"/>
  <c r="X18" i="1"/>
  <c r="Y18" i="1"/>
  <c r="Z18" i="1"/>
  <c r="AA18" i="1"/>
  <c r="W18" i="1"/>
  <c r="X12" i="1"/>
  <c r="Y12" i="1"/>
  <c r="Z12" i="1"/>
  <c r="AA12" i="1"/>
  <c r="W12" i="1"/>
  <c r="X4" i="1"/>
  <c r="Y4" i="1"/>
  <c r="Z4" i="1"/>
  <c r="AA4" i="1"/>
  <c r="X5" i="1"/>
  <c r="Y5" i="1"/>
  <c r="Z5" i="1"/>
  <c r="AA5" i="1"/>
  <c r="X6" i="1"/>
  <c r="Y6" i="1"/>
  <c r="Z6" i="1"/>
  <c r="AA6" i="1"/>
  <c r="X7" i="1"/>
  <c r="Y7" i="1"/>
  <c r="Z7" i="1"/>
  <c r="AA7" i="1"/>
  <c r="X8" i="1"/>
  <c r="Y8" i="1"/>
  <c r="Z8" i="1"/>
  <c r="AA8" i="1"/>
  <c r="X9" i="1"/>
  <c r="Y9" i="1"/>
  <c r="Z9" i="1"/>
  <c r="AA9" i="1"/>
  <c r="X10" i="1"/>
  <c r="Y10" i="1"/>
  <c r="Z10" i="1"/>
  <c r="AA10" i="1"/>
  <c r="X11" i="1"/>
  <c r="Y11" i="1"/>
  <c r="Z11" i="1"/>
  <c r="AA11" i="1"/>
  <c r="W5" i="1"/>
  <c r="W6" i="1"/>
  <c r="W7" i="1"/>
  <c r="W8" i="1"/>
  <c r="W9" i="1"/>
  <c r="W10" i="1"/>
  <c r="W11" i="1"/>
  <c r="W4" i="1"/>
  <c r="W19" i="3"/>
  <c r="W16" i="3"/>
  <c r="X16" i="3"/>
  <c r="AB14" i="1" l="1"/>
  <c r="AA10" i="4"/>
  <c r="V13" i="4"/>
  <c r="AA6" i="4"/>
  <c r="W13" i="4"/>
  <c r="AA8" i="4"/>
  <c r="AA5" i="4"/>
  <c r="X13" i="4"/>
  <c r="AA12" i="4"/>
  <c r="AA7" i="4"/>
  <c r="Y13" i="4"/>
  <c r="AA11" i="4"/>
  <c r="Z13" i="4"/>
  <c r="AA13" i="4"/>
  <c r="AA17" i="4"/>
  <c r="AA4" i="4"/>
  <c r="AA19" i="4"/>
  <c r="X13" i="3"/>
  <c r="Z13" i="3"/>
  <c r="W13" i="3"/>
  <c r="Y13" i="3"/>
  <c r="AB13" i="1"/>
  <c r="AB6" i="1"/>
  <c r="AB12" i="1"/>
  <c r="Y20" i="1"/>
  <c r="X20" i="1"/>
  <c r="AB8" i="1"/>
  <c r="AB10" i="1"/>
  <c r="X17" i="1"/>
  <c r="Y17" i="1"/>
  <c r="AB7" i="1"/>
  <c r="AB9" i="1"/>
  <c r="Z17" i="1"/>
  <c r="AA17" i="1"/>
  <c r="W17" i="1"/>
  <c r="V17" i="1"/>
  <c r="V3" i="1"/>
  <c r="AB11" i="1" l="1"/>
  <c r="Y16" i="3"/>
  <c r="Z16" i="3"/>
  <c r="V16" i="3"/>
  <c r="AA18" i="3" l="1"/>
  <c r="U16" i="3"/>
  <c r="AB19" i="1"/>
  <c r="Z20" i="1"/>
  <c r="AA20" i="1"/>
  <c r="Y19" i="3"/>
  <c r="Z19" i="3"/>
  <c r="AA8" i="3"/>
  <c r="U3" i="3"/>
  <c r="AA19" i="3" l="1"/>
  <c r="AA17" i="3"/>
  <c r="AA11" i="3"/>
  <c r="AA6" i="3"/>
  <c r="AA12" i="3"/>
  <c r="Z14" i="1"/>
  <c r="AA14" i="1"/>
  <c r="W14" i="1"/>
  <c r="AB5" i="1"/>
  <c r="AB20" i="1"/>
  <c r="AB4" i="1"/>
  <c r="AB18" i="1"/>
  <c r="V19" i="3"/>
  <c r="AA7" i="3"/>
  <c r="V13" i="3"/>
  <c r="AA10" i="3"/>
  <c r="AA5" i="3"/>
  <c r="AA13" i="3"/>
  <c r="AA4" i="3"/>
  <c r="W20" i="1"/>
  <c r="AB22" i="1" l="1"/>
</calcChain>
</file>

<file path=xl/sharedStrings.xml><?xml version="1.0" encoding="utf-8"?>
<sst xmlns="http://schemas.openxmlformats.org/spreadsheetml/2006/main" count="185" uniqueCount="55">
  <si>
    <t>Date of Service</t>
  </si>
  <si>
    <t>Office</t>
  </si>
  <si>
    <t>County of Dispute</t>
  </si>
  <si>
    <t>Matter/Case ID#</t>
  </si>
  <si>
    <t>Legal Problem Code</t>
  </si>
  <si>
    <t>Caseworker Name</t>
  </si>
  <si>
    <t>Activity Type</t>
  </si>
  <si>
    <t>Funding Code</t>
  </si>
  <si>
    <t>Time Spent</t>
  </si>
  <si>
    <t>Outreach Types</t>
  </si>
  <si>
    <t>Total Time For Case</t>
  </si>
  <si>
    <t>Case Disposition</t>
  </si>
  <si>
    <t>Date Closed</t>
  </si>
  <si>
    <t>Close Reason</t>
  </si>
  <si>
    <t>Cat. A (non-capital) felonies and cat. B felonies (max. &gt; 10 years)</t>
  </si>
  <si>
    <t>Attorney</t>
  </si>
  <si>
    <t xml:space="preserve">Cat. B Felonies (max. </t>
  </si>
  <si>
    <t>Misdemeanor (all other &amp; appeals)</t>
  </si>
  <si>
    <t>Misdemeanor (DUI &amp; DV)</t>
  </si>
  <si>
    <t xml:space="preserve"> </t>
  </si>
  <si>
    <t>Investigator</t>
  </si>
  <si>
    <t>Expert</t>
  </si>
  <si>
    <t>Appeals (Felony &amp; GM)</t>
  </si>
  <si>
    <t>Civil</t>
  </si>
  <si>
    <t>Probation/Parole Violation</t>
  </si>
  <si>
    <t>Indigent Defense Workload</t>
  </si>
  <si>
    <t>Non-Indigent Defense Workload</t>
  </si>
  <si>
    <t>Total Time Spent</t>
  </si>
  <si>
    <t>Law Office of Franklin Katschke</t>
  </si>
  <si>
    <t>Manuele Law LLC</t>
  </si>
  <si>
    <t/>
  </si>
  <si>
    <t>1 F/T Attorney, 1 Legal Assistant</t>
  </si>
  <si>
    <t>Case Title</t>
  </si>
  <si>
    <t>Cause Number</t>
  </si>
  <si>
    <t>Case Status</t>
  </si>
  <si>
    <t>Staff</t>
  </si>
  <si>
    <t>Travel (Attorney)</t>
  </si>
  <si>
    <t>Juvenile (delinquency, supervision, &amp; appeals)</t>
  </si>
  <si>
    <t>Juvenile (probation/parole violations)</t>
  </si>
  <si>
    <t>Private Workload *</t>
  </si>
  <si>
    <t>Specialty Court/Arraignments/48 Hour Hearings</t>
  </si>
  <si>
    <t>Docket Number</t>
  </si>
  <si>
    <t>Death Penalty</t>
  </si>
  <si>
    <t>Lincoln Time: Fiscal Year 25, Quarter 1</t>
  </si>
  <si>
    <t>Nevada Appointed Conflict Attorneys</t>
  </si>
  <si>
    <t>* Lincoln - Law Office of Franklin Katschke. No private case hours reported this quarter.</t>
  </si>
  <si>
    <t>*</t>
  </si>
  <si>
    <t>* Lincoln - Manuele Law.  No private case hours reported this quarter.</t>
  </si>
  <si>
    <t>* Lincoln - Nevada Appointed Conflict Attorneys.  No private case hours reported.  *</t>
  </si>
  <si>
    <t>Lincoln</t>
  </si>
  <si>
    <t>24-0110052</t>
  </si>
  <si>
    <t>Fritz, Andrew</t>
  </si>
  <si>
    <t>County</t>
  </si>
  <si>
    <t>24CR40</t>
  </si>
  <si>
    <t>Open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</si>
</sst>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rgb="FF000000"/>
      <name val="Calibri"/>
    </font>
    <font>
      <sz val="20"/>
      <color rgb="FF000000"/>
      <name val="Calibri"/>
      <family val="2"/>
    </font>
    <font>
      <sz val="8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rgb="FF9C57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EB9C"/>
      </patternFill>
    </fill>
  </fills>
  <borders count="2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5" fillId="2" borderId="0" applyNumberFormat="0" applyBorder="0" applyAlignment="0" applyProtection="0"/>
    <xf numFmtId="0" fontId="3" fillId="0" borderId="0"/>
  </cellStyleXfs>
  <cellXfs count="48">
    <xf numFmtId="0" fontId="0" fillId="0" borderId="0" xfId="0"/>
    <xf numFmtId="164" fontId="1" fillId="0" borderId="0" xfId="0" applyNumberFormat="1" applyFont="1" applyAlignment="1">
      <alignment horizontal="center"/>
    </xf>
    <xf numFmtId="164" fontId="6" fillId="2" borderId="15" xfId="1" applyNumberFormat="1" applyFont="1" applyBorder="1"/>
    <xf numFmtId="164" fontId="6" fillId="2" borderId="16" xfId="1" applyNumberFormat="1" applyFont="1" applyBorder="1"/>
    <xf numFmtId="164" fontId="6" fillId="2" borderId="17" xfId="1" applyNumberFormat="1" applyFont="1" applyBorder="1"/>
    <xf numFmtId="164" fontId="6" fillId="2" borderId="10" xfId="1" applyNumberFormat="1" applyFont="1" applyBorder="1" applyAlignment="1">
      <alignment horizontal="right"/>
    </xf>
    <xf numFmtId="164" fontId="6" fillId="2" borderId="21" xfId="1" applyNumberFormat="1" applyFont="1" applyBorder="1" applyAlignment="1">
      <alignment horizontal="right"/>
    </xf>
    <xf numFmtId="164" fontId="0" fillId="0" borderId="0" xfId="0" applyNumberFormat="1"/>
    <xf numFmtId="164" fontId="0" fillId="0" borderId="1" xfId="0" applyNumberFormat="1" applyBorder="1" applyAlignment="1">
      <alignment wrapText="1"/>
    </xf>
    <xf numFmtId="164" fontId="0" fillId="0" borderId="0" xfId="0" applyNumberFormat="1" applyAlignment="1">
      <alignment wrapText="1"/>
    </xf>
    <xf numFmtId="164" fontId="4" fillId="0" borderId="7" xfId="0" applyNumberFormat="1" applyFont="1" applyBorder="1" applyAlignment="1">
      <alignment horizontal="center" vertical="center"/>
    </xf>
    <xf numFmtId="164" fontId="4" fillId="0" borderId="2" xfId="0" applyNumberFormat="1" applyFont="1" applyBorder="1" applyAlignment="1">
      <alignment horizontal="center" vertical="center" wrapText="1"/>
    </xf>
    <xf numFmtId="164" fontId="3" fillId="0" borderId="0" xfId="0" applyNumberFormat="1" applyFont="1"/>
    <xf numFmtId="164" fontId="4" fillId="0" borderId="3" xfId="0" applyNumberFormat="1" applyFont="1" applyBorder="1"/>
    <xf numFmtId="164" fontId="0" fillId="0" borderId="15" xfId="0" applyNumberFormat="1" applyBorder="1"/>
    <xf numFmtId="164" fontId="0" fillId="0" borderId="16" xfId="0" applyNumberFormat="1" applyBorder="1"/>
    <xf numFmtId="164" fontId="0" fillId="0" borderId="17" xfId="0" applyNumberFormat="1" applyBorder="1"/>
    <xf numFmtId="164" fontId="4" fillId="0" borderId="4" xfId="0" applyNumberFormat="1" applyFont="1" applyBorder="1"/>
    <xf numFmtId="164" fontId="0" fillId="0" borderId="18" xfId="0" applyNumberFormat="1" applyBorder="1"/>
    <xf numFmtId="164" fontId="0" fillId="0" borderId="19" xfId="0" applyNumberFormat="1" applyBorder="1"/>
    <xf numFmtId="164" fontId="0" fillId="0" borderId="20" xfId="0" applyNumberFormat="1" applyBorder="1"/>
    <xf numFmtId="164" fontId="4" fillId="0" borderId="22" xfId="2" applyNumberFormat="1" applyFont="1" applyBorder="1"/>
    <xf numFmtId="164" fontId="0" fillId="0" borderId="10" xfId="0" applyNumberFormat="1" applyBorder="1"/>
    <xf numFmtId="164" fontId="0" fillId="0" borderId="11" xfId="0" applyNumberFormat="1" applyBorder="1"/>
    <xf numFmtId="164" fontId="0" fillId="0" borderId="12" xfId="0" applyNumberFormat="1" applyBorder="1"/>
    <xf numFmtId="164" fontId="7" fillId="0" borderId="8" xfId="0" applyNumberFormat="1" applyFont="1" applyBorder="1"/>
    <xf numFmtId="164" fontId="0" fillId="0" borderId="8" xfId="0" applyNumberFormat="1" applyBorder="1"/>
    <xf numFmtId="164" fontId="6" fillId="2" borderId="14" xfId="1" applyNumberFormat="1" applyFont="1" applyBorder="1"/>
    <xf numFmtId="164" fontId="6" fillId="0" borderId="13" xfId="1" applyNumberFormat="1" applyFont="1" applyFill="1" applyBorder="1"/>
    <xf numFmtId="164" fontId="6" fillId="2" borderId="9" xfId="1" applyNumberFormat="1" applyFont="1" applyBorder="1"/>
    <xf numFmtId="164" fontId="3" fillId="0" borderId="0" xfId="0" quotePrefix="1" applyNumberFormat="1" applyFont="1"/>
    <xf numFmtId="164" fontId="2" fillId="0" borderId="0" xfId="0" applyNumberFormat="1" applyFont="1" applyAlignment="1">
      <alignment vertical="top" wrapText="1"/>
    </xf>
    <xf numFmtId="164" fontId="7" fillId="0" borderId="0" xfId="0" applyNumberFormat="1" applyFont="1"/>
    <xf numFmtId="164" fontId="6" fillId="0" borderId="0" xfId="1" applyNumberFormat="1" applyFont="1" applyFill="1" applyBorder="1"/>
    <xf numFmtId="164" fontId="0" fillId="0" borderId="13" xfId="0" applyNumberFormat="1" applyBorder="1"/>
    <xf numFmtId="164" fontId="4" fillId="0" borderId="13" xfId="0" applyNumberFormat="1" applyFont="1" applyBorder="1" applyAlignment="1">
      <alignment horizontal="center" vertical="center" wrapText="1"/>
    </xf>
    <xf numFmtId="164" fontId="6" fillId="2" borderId="3" xfId="1" applyNumberFormat="1" applyFont="1" applyBorder="1"/>
    <xf numFmtId="164" fontId="6" fillId="2" borderId="5" xfId="1" applyNumberFormat="1" applyFont="1" applyBorder="1"/>
    <xf numFmtId="0" fontId="4" fillId="0" borderId="4" xfId="0" applyFont="1" applyBorder="1"/>
    <xf numFmtId="14" fontId="0" fillId="0" borderId="0" xfId="0" applyNumberFormat="1"/>
    <xf numFmtId="14" fontId="0" fillId="0" borderId="1" xfId="0" applyNumberFormat="1" applyBorder="1" applyAlignment="1">
      <alignment wrapText="1"/>
    </xf>
    <xf numFmtId="164" fontId="6" fillId="2" borderId="11" xfId="1" applyNumberFormat="1" applyFont="1" applyBorder="1" applyAlignment="1">
      <alignment horizontal="right"/>
    </xf>
    <xf numFmtId="164" fontId="6" fillId="2" borderId="12" xfId="1" applyNumberFormat="1" applyFont="1" applyBorder="1" applyAlignment="1">
      <alignment horizontal="right"/>
    </xf>
    <xf numFmtId="164" fontId="1" fillId="0" borderId="0" xfId="0" applyNumberFormat="1" applyFont="1" applyAlignment="1">
      <alignment horizontal="center"/>
    </xf>
    <xf numFmtId="164" fontId="4" fillId="0" borderId="6" xfId="0" applyNumberFormat="1" applyFont="1" applyBorder="1" applyAlignment="1">
      <alignment horizontal="center"/>
    </xf>
    <xf numFmtId="164" fontId="0" fillId="0" borderId="6" xfId="0" applyNumberFormat="1" applyBorder="1" applyAlignment="1">
      <alignment horizontal="center"/>
    </xf>
    <xf numFmtId="0" fontId="0" fillId="0" borderId="6" xfId="0" applyBorder="1"/>
    <xf numFmtId="164" fontId="0" fillId="0" borderId="6" xfId="0" applyNumberFormat="1" applyBorder="1"/>
  </cellXfs>
  <cellStyles count="3">
    <cellStyle name="Neutral" xfId="1" builtinId="28"/>
    <cellStyle name="Normal" xfId="0" builtinId="0"/>
    <cellStyle name="Normal 2" xfId="2" xr:uid="{F57070CE-D331-40F3-B213-928C6EE63FA7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176"/>
  <sheetViews>
    <sheetView topLeftCell="V1" zoomScaleNormal="100" workbookViewId="0">
      <selection activeCell="U1" sqref="U1"/>
    </sheetView>
  </sheetViews>
  <sheetFormatPr defaultRowHeight="15" x14ac:dyDescent="0.25"/>
  <cols>
    <col min="1" max="1" width="10.5703125" style="39" customWidth="1"/>
    <col min="2" max="4" width="9.140625" style="7"/>
    <col min="5" max="5" width="26.5703125" style="7" bestFit="1" customWidth="1"/>
    <col min="6" max="13" width="9.140625" style="7"/>
    <col min="14" max="14" width="10.7109375" style="7" customWidth="1"/>
    <col min="15" max="21" width="9.140625" style="7"/>
    <col min="22" max="22" width="59.140625" style="7" bestFit="1" customWidth="1"/>
    <col min="23" max="27" width="12.42578125" style="7" customWidth="1"/>
    <col min="28" max="16384" width="9.140625" style="7"/>
  </cols>
  <sheetData>
    <row r="1" spans="1:28" ht="25.15" customHeight="1" x14ac:dyDescent="0.4">
      <c r="A1" s="43" t="s">
        <v>43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1"/>
      <c r="Q1" s="1"/>
      <c r="R1" s="1"/>
      <c r="S1" s="1"/>
      <c r="T1" s="1"/>
    </row>
    <row r="2" spans="1:28" ht="15.75" thickBot="1" x14ac:dyDescent="0.3">
      <c r="W2" s="44" t="s">
        <v>25</v>
      </c>
      <c r="X2" s="45"/>
      <c r="Y2" s="45"/>
      <c r="Z2" s="46"/>
      <c r="AA2" s="46"/>
    </row>
    <row r="3" spans="1:28" ht="60.75" customHeight="1" thickBot="1" x14ac:dyDescent="0.3">
      <c r="A3" s="40" t="s">
        <v>0</v>
      </c>
      <c r="B3" s="8" t="s">
        <v>1</v>
      </c>
      <c r="C3" s="8" t="s">
        <v>2</v>
      </c>
      <c r="D3" s="8" t="s">
        <v>3</v>
      </c>
      <c r="E3" s="8" t="s">
        <v>4</v>
      </c>
      <c r="F3" s="8" t="s">
        <v>5</v>
      </c>
      <c r="G3" s="8" t="s">
        <v>6</v>
      </c>
      <c r="H3" s="8" t="s">
        <v>7</v>
      </c>
      <c r="I3" s="8" t="s">
        <v>32</v>
      </c>
      <c r="J3" s="8" t="s">
        <v>33</v>
      </c>
      <c r="K3" s="8" t="s">
        <v>41</v>
      </c>
      <c r="L3" s="8" t="s">
        <v>8</v>
      </c>
      <c r="M3" s="8" t="s">
        <v>9</v>
      </c>
      <c r="N3" s="8" t="s">
        <v>10</v>
      </c>
      <c r="O3" s="8" t="s">
        <v>11</v>
      </c>
      <c r="P3" s="9" t="s">
        <v>12</v>
      </c>
      <c r="Q3" s="9" t="s">
        <v>13</v>
      </c>
      <c r="R3" s="9" t="s">
        <v>34</v>
      </c>
      <c r="S3" s="9" t="s">
        <v>34</v>
      </c>
      <c r="T3" s="9"/>
      <c r="V3" s="10" t="str">
        <f>B4</f>
        <v>Law Office of Franklin Katschke</v>
      </c>
      <c r="W3" s="11" t="s">
        <v>15</v>
      </c>
      <c r="X3" s="11" t="s">
        <v>36</v>
      </c>
      <c r="Y3" s="11" t="s">
        <v>20</v>
      </c>
      <c r="Z3" s="11" t="s">
        <v>21</v>
      </c>
      <c r="AA3" s="11" t="s">
        <v>35</v>
      </c>
    </row>
    <row r="4" spans="1:28" x14ac:dyDescent="0.25">
      <c r="B4" s="7" t="s">
        <v>28</v>
      </c>
      <c r="E4" s="12"/>
      <c r="V4" s="13" t="s">
        <v>22</v>
      </c>
      <c r="W4" s="14">
        <f>SUMIFS($L$4:$L$99,$E$4:$E$99,$V4,$G$4:$G$99,W$3)</f>
        <v>0</v>
      </c>
      <c r="X4" s="15">
        <f t="shared" ref="X4:AA4" si="0">SUMIFS($L$4:$L$99,$E$4:$E$99,$V4,$G$4:$G$99,X$3)</f>
        <v>0</v>
      </c>
      <c r="Y4" s="15">
        <f t="shared" si="0"/>
        <v>0</v>
      </c>
      <c r="Z4" s="15">
        <f t="shared" si="0"/>
        <v>0</v>
      </c>
      <c r="AA4" s="16">
        <f t="shared" si="0"/>
        <v>0</v>
      </c>
      <c r="AB4" s="7">
        <f>SUM(W4:AA4)</f>
        <v>0</v>
      </c>
    </row>
    <row r="5" spans="1:28" x14ac:dyDescent="0.25">
      <c r="V5" s="17" t="s">
        <v>14</v>
      </c>
      <c r="W5" s="18">
        <f t="shared" ref="W5:AA13" si="1">SUMIFS($L$4:$L$99,$E$4:$E$99,$V5,$G$4:$G$99,W$3)</f>
        <v>0</v>
      </c>
      <c r="X5" s="19">
        <f t="shared" si="1"/>
        <v>0</v>
      </c>
      <c r="Y5" s="19">
        <f t="shared" si="1"/>
        <v>0</v>
      </c>
      <c r="Z5" s="19">
        <f t="shared" si="1"/>
        <v>0</v>
      </c>
      <c r="AA5" s="20">
        <f t="shared" si="1"/>
        <v>0</v>
      </c>
      <c r="AB5" s="7">
        <f>SUM(W5:AA5)</f>
        <v>0</v>
      </c>
    </row>
    <row r="6" spans="1:28" x14ac:dyDescent="0.25">
      <c r="V6" s="17" t="s">
        <v>16</v>
      </c>
      <c r="W6" s="18">
        <f t="shared" si="1"/>
        <v>0</v>
      </c>
      <c r="X6" s="19">
        <f t="shared" si="1"/>
        <v>0</v>
      </c>
      <c r="Y6" s="19">
        <f t="shared" si="1"/>
        <v>0</v>
      </c>
      <c r="Z6" s="19">
        <f t="shared" si="1"/>
        <v>0</v>
      </c>
      <c r="AA6" s="20">
        <f t="shared" si="1"/>
        <v>0</v>
      </c>
      <c r="AB6" s="7">
        <f t="shared" ref="AB6:AB12" si="2">SUM(W6:AA6)</f>
        <v>0</v>
      </c>
    </row>
    <row r="7" spans="1:28" x14ac:dyDescent="0.25">
      <c r="V7" s="17" t="s">
        <v>17</v>
      </c>
      <c r="W7" s="18">
        <f t="shared" si="1"/>
        <v>0</v>
      </c>
      <c r="X7" s="19">
        <f t="shared" si="1"/>
        <v>0</v>
      </c>
      <c r="Y7" s="19">
        <f t="shared" si="1"/>
        <v>0</v>
      </c>
      <c r="Z7" s="19">
        <f t="shared" si="1"/>
        <v>0</v>
      </c>
      <c r="AA7" s="20">
        <f t="shared" si="1"/>
        <v>0</v>
      </c>
      <c r="AB7" s="7">
        <f t="shared" si="2"/>
        <v>0</v>
      </c>
    </row>
    <row r="8" spans="1:28" x14ac:dyDescent="0.25">
      <c r="V8" s="17" t="s">
        <v>18</v>
      </c>
      <c r="W8" s="18">
        <f t="shared" si="1"/>
        <v>0</v>
      </c>
      <c r="X8" s="19">
        <f t="shared" si="1"/>
        <v>0</v>
      </c>
      <c r="Y8" s="19">
        <f t="shared" si="1"/>
        <v>0</v>
      </c>
      <c r="Z8" s="19">
        <f t="shared" si="1"/>
        <v>0</v>
      </c>
      <c r="AA8" s="20">
        <f t="shared" si="1"/>
        <v>0</v>
      </c>
      <c r="AB8" s="7">
        <f t="shared" si="2"/>
        <v>0</v>
      </c>
    </row>
    <row r="9" spans="1:28" x14ac:dyDescent="0.25">
      <c r="V9" s="21" t="s">
        <v>37</v>
      </c>
      <c r="W9" s="18">
        <f t="shared" si="1"/>
        <v>0</v>
      </c>
      <c r="X9" s="19">
        <f t="shared" si="1"/>
        <v>0</v>
      </c>
      <c r="Y9" s="19">
        <f t="shared" si="1"/>
        <v>0</v>
      </c>
      <c r="Z9" s="19">
        <f t="shared" si="1"/>
        <v>0</v>
      </c>
      <c r="AA9" s="20">
        <f t="shared" si="1"/>
        <v>0</v>
      </c>
      <c r="AB9" s="7">
        <f t="shared" si="2"/>
        <v>0</v>
      </c>
    </row>
    <row r="10" spans="1:28" x14ac:dyDescent="0.25">
      <c r="V10" s="21" t="s">
        <v>38</v>
      </c>
      <c r="W10" s="18">
        <f t="shared" si="1"/>
        <v>0</v>
      </c>
      <c r="X10" s="19">
        <f t="shared" si="1"/>
        <v>0</v>
      </c>
      <c r="Y10" s="19">
        <f t="shared" si="1"/>
        <v>0</v>
      </c>
      <c r="Z10" s="19">
        <f t="shared" si="1"/>
        <v>0</v>
      </c>
      <c r="AA10" s="20">
        <f t="shared" si="1"/>
        <v>0</v>
      </c>
      <c r="AB10" s="7">
        <f t="shared" si="2"/>
        <v>0</v>
      </c>
    </row>
    <row r="11" spans="1:28" x14ac:dyDescent="0.25">
      <c r="V11" s="17" t="s">
        <v>24</v>
      </c>
      <c r="W11" s="18">
        <f t="shared" si="1"/>
        <v>0</v>
      </c>
      <c r="X11" s="19">
        <f t="shared" si="1"/>
        <v>0</v>
      </c>
      <c r="Y11" s="19">
        <f t="shared" si="1"/>
        <v>0</v>
      </c>
      <c r="Z11" s="19">
        <f t="shared" si="1"/>
        <v>0</v>
      </c>
      <c r="AA11" s="20">
        <f t="shared" si="1"/>
        <v>0</v>
      </c>
      <c r="AB11" s="7">
        <f t="shared" si="2"/>
        <v>0</v>
      </c>
    </row>
    <row r="12" spans="1:28" x14ac:dyDescent="0.25">
      <c r="V12" s="38" t="s">
        <v>40</v>
      </c>
      <c r="W12" s="18">
        <f>SUMIFS($L$4:$L$99,$E$4:$E$99,"Specialty Court",$G$4:$G$99,W$3)</f>
        <v>0</v>
      </c>
      <c r="X12" s="19">
        <f t="shared" ref="X12:AA12" si="3">SUMIFS($L$4:$L$99,$E$4:$E$99,"Specialty Court",$G$4:$G$99,X$3)</f>
        <v>0</v>
      </c>
      <c r="Y12" s="19">
        <f t="shared" si="3"/>
        <v>0</v>
      </c>
      <c r="Z12" s="19">
        <f t="shared" si="3"/>
        <v>0</v>
      </c>
      <c r="AA12" s="20">
        <f t="shared" si="3"/>
        <v>0</v>
      </c>
      <c r="AB12" s="7">
        <f t="shared" si="2"/>
        <v>0</v>
      </c>
    </row>
    <row r="13" spans="1:28" ht="15.75" thickBot="1" x14ac:dyDescent="0.3">
      <c r="V13" s="17" t="s">
        <v>42</v>
      </c>
      <c r="W13" s="22">
        <f t="shared" si="1"/>
        <v>0</v>
      </c>
      <c r="X13" s="23">
        <f t="shared" si="1"/>
        <v>0</v>
      </c>
      <c r="Y13" s="23">
        <f t="shared" si="1"/>
        <v>0</v>
      </c>
      <c r="Z13" s="23">
        <f t="shared" si="1"/>
        <v>0</v>
      </c>
      <c r="AA13" s="24">
        <f t="shared" si="1"/>
        <v>0</v>
      </c>
      <c r="AB13" s="7">
        <f t="shared" ref="AB13" si="4">SUM(W13:AA13)</f>
        <v>0</v>
      </c>
    </row>
    <row r="14" spans="1:28" x14ac:dyDescent="0.25">
      <c r="V14" s="25" t="s">
        <v>27</v>
      </c>
      <c r="W14" s="26">
        <f>SUM(W4:W12)</f>
        <v>0</v>
      </c>
      <c r="X14" s="26"/>
      <c r="Y14" s="26"/>
      <c r="Z14" s="26">
        <f>SUM(Z4:Z12)</f>
        <v>0</v>
      </c>
      <c r="AA14" s="26">
        <f>SUM(AA4:AA12)</f>
        <v>0</v>
      </c>
      <c r="AB14" s="7">
        <f>SUM(W4:AA13)</f>
        <v>0</v>
      </c>
    </row>
    <row r="15" spans="1:28" x14ac:dyDescent="0.25">
      <c r="V15" s="32"/>
    </row>
    <row r="16" spans="1:28" ht="15.75" thickBot="1" x14ac:dyDescent="0.3">
      <c r="W16" s="44" t="s">
        <v>26</v>
      </c>
      <c r="X16" s="45"/>
      <c r="Y16" s="45"/>
      <c r="Z16" s="46"/>
      <c r="AA16" s="46"/>
    </row>
    <row r="17" spans="22:28" ht="30.75" thickBot="1" x14ac:dyDescent="0.3">
      <c r="V17" s="10" t="str">
        <f>B4</f>
        <v>Law Office of Franklin Katschke</v>
      </c>
      <c r="W17" s="11" t="str">
        <f>W3</f>
        <v>Attorney</v>
      </c>
      <c r="X17" s="11" t="str">
        <f>X3</f>
        <v>Travel (Attorney)</v>
      </c>
      <c r="Y17" s="11" t="str">
        <f>Y3</f>
        <v>Investigator</v>
      </c>
      <c r="Z17" s="11" t="str">
        <f>Z3</f>
        <v>Expert</v>
      </c>
      <c r="AA17" s="11" t="str">
        <f>AA3</f>
        <v>Staff</v>
      </c>
    </row>
    <row r="18" spans="22:28" x14ac:dyDescent="0.25">
      <c r="V18" s="27" t="s">
        <v>23</v>
      </c>
      <c r="W18" s="2">
        <f>SUMIFS($L$4:$L$99,$E$4:$E$99,$V18,$G$4:$G$99,W$3)</f>
        <v>0</v>
      </c>
      <c r="X18" s="3">
        <f t="shared" ref="X18:AA18" si="5">SUMIFS($L$4:$L$99,$E$4:$E$99,$V18,$G$4:$G$99,X$3)</f>
        <v>0</v>
      </c>
      <c r="Y18" s="3">
        <f t="shared" si="5"/>
        <v>0</v>
      </c>
      <c r="Z18" s="3">
        <f t="shared" si="5"/>
        <v>0</v>
      </c>
      <c r="AA18" s="4">
        <f t="shared" si="5"/>
        <v>0</v>
      </c>
      <c r="AB18" s="28">
        <f>SUM(W18:AA18)</f>
        <v>0</v>
      </c>
    </row>
    <row r="19" spans="22:28" ht="15.75" thickBot="1" x14ac:dyDescent="0.3">
      <c r="V19" s="29" t="s">
        <v>39</v>
      </c>
      <c r="W19" s="5" t="s">
        <v>46</v>
      </c>
      <c r="X19" s="6" t="s">
        <v>46</v>
      </c>
      <c r="Y19" s="6" t="s">
        <v>46</v>
      </c>
      <c r="Z19" s="41" t="s">
        <v>46</v>
      </c>
      <c r="AA19" s="42" t="s">
        <v>46</v>
      </c>
      <c r="AB19" s="28">
        <f>SUM(W19:AA19)</f>
        <v>0</v>
      </c>
    </row>
    <row r="20" spans="22:28" x14ac:dyDescent="0.25">
      <c r="V20" s="25" t="s">
        <v>27</v>
      </c>
      <c r="W20" s="26">
        <f>SUM(W18:W19)</f>
        <v>0</v>
      </c>
      <c r="X20" s="26">
        <f t="shared" ref="X20:Y20" si="6">SUM(X18:X19)</f>
        <v>0</v>
      </c>
      <c r="Y20" s="26">
        <f t="shared" si="6"/>
        <v>0</v>
      </c>
      <c r="Z20" s="26">
        <f t="shared" ref="Z20:AA20" si="7">SUM(Z18:Z19)</f>
        <v>0</v>
      </c>
      <c r="AA20" s="26">
        <f t="shared" si="7"/>
        <v>0</v>
      </c>
      <c r="AB20" s="33">
        <f>SUM(W18:AA19)</f>
        <v>0</v>
      </c>
    </row>
    <row r="21" spans="22:28" x14ac:dyDescent="0.25">
      <c r="V21" s="12" t="s">
        <v>45</v>
      </c>
    </row>
    <row r="22" spans="22:28" x14ac:dyDescent="0.25">
      <c r="V22" s="12"/>
      <c r="AB22" s="7">
        <f>AB14+AB18</f>
        <v>0</v>
      </c>
    </row>
    <row r="23" spans="22:28" x14ac:dyDescent="0.25">
      <c r="V23" s="12" t="s">
        <v>31</v>
      </c>
    </row>
    <row r="26" spans="22:28" x14ac:dyDescent="0.25">
      <c r="V26" s="30" t="s">
        <v>30</v>
      </c>
    </row>
    <row r="27" spans="22:28" x14ac:dyDescent="0.25">
      <c r="V27" s="30" t="s">
        <v>30</v>
      </c>
    </row>
    <row r="28" spans="22:28" x14ac:dyDescent="0.25">
      <c r="V28" s="30" t="s">
        <v>30</v>
      </c>
    </row>
    <row r="29" spans="22:28" x14ac:dyDescent="0.25">
      <c r="V29" s="30" t="s">
        <v>30</v>
      </c>
    </row>
    <row r="30" spans="22:28" x14ac:dyDescent="0.25">
      <c r="V30" s="30" t="s">
        <v>30</v>
      </c>
    </row>
    <row r="31" spans="22:28" x14ac:dyDescent="0.25">
      <c r="V31" s="30" t="s">
        <v>30</v>
      </c>
    </row>
    <row r="32" spans="22:28" x14ac:dyDescent="0.25">
      <c r="V32" s="30" t="s">
        <v>30</v>
      </c>
    </row>
    <row r="176" spans="20:20" x14ac:dyDescent="0.25">
      <c r="T176" s="31"/>
    </row>
  </sheetData>
  <mergeCells count="3">
    <mergeCell ref="A1:O1"/>
    <mergeCell ref="W16:AA16"/>
    <mergeCell ref="W2:AA2"/>
  </mergeCells>
  <pageMargins left="0.7" right="0.7" top="0.75" bottom="0.75" header="0.3" footer="0.3"/>
  <pageSetup scale="36" orientation="landscape" horizontalDpi="1200" verticalDpi="1200" r:id="rId1"/>
  <ignoredErrors>
    <ignoredError sqref="W12 X12:AA12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C4B51D-8E4B-439E-AF93-5FF51E93766C}">
  <sheetPr>
    <pageSetUpPr fitToPage="1"/>
  </sheetPr>
  <dimension ref="A1:AA21"/>
  <sheetViews>
    <sheetView topLeftCell="M1" workbookViewId="0">
      <selection activeCell="T1" sqref="T1"/>
    </sheetView>
  </sheetViews>
  <sheetFormatPr defaultRowHeight="15" x14ac:dyDescent="0.25"/>
  <cols>
    <col min="1" max="1" width="10.5703125" style="39" customWidth="1"/>
    <col min="2" max="20" width="9.140625" style="7"/>
    <col min="21" max="21" width="59.140625" style="7" bestFit="1" customWidth="1"/>
    <col min="22" max="26" width="12.42578125" style="7" customWidth="1"/>
    <col min="27" max="16384" width="9.140625" style="7"/>
  </cols>
  <sheetData>
    <row r="1" spans="1:27" ht="26.25" x14ac:dyDescent="0.4">
      <c r="A1" s="43" t="s">
        <v>43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1"/>
      <c r="Q1" s="1"/>
      <c r="R1" s="1"/>
      <c r="S1" s="1"/>
      <c r="T1" s="12" t="s">
        <v>19</v>
      </c>
    </row>
    <row r="2" spans="1:27" ht="15.75" thickBot="1" x14ac:dyDescent="0.3">
      <c r="V2" s="44" t="s">
        <v>25</v>
      </c>
      <c r="W2" s="47"/>
      <c r="X2" s="47"/>
      <c r="Y2" s="46"/>
      <c r="Z2" s="46"/>
    </row>
    <row r="3" spans="1:27" ht="45.75" thickBot="1" x14ac:dyDescent="0.3">
      <c r="A3" s="40" t="s">
        <v>0</v>
      </c>
      <c r="B3" s="8" t="s">
        <v>1</v>
      </c>
      <c r="C3" s="8" t="s">
        <v>2</v>
      </c>
      <c r="D3" s="8" t="s">
        <v>3</v>
      </c>
      <c r="E3" s="8" t="s">
        <v>4</v>
      </c>
      <c r="F3" s="8" t="s">
        <v>5</v>
      </c>
      <c r="G3" s="8" t="s">
        <v>6</v>
      </c>
      <c r="H3" s="8" t="s">
        <v>7</v>
      </c>
      <c r="I3" s="8" t="s">
        <v>32</v>
      </c>
      <c r="J3" s="8" t="s">
        <v>33</v>
      </c>
      <c r="K3" s="8" t="s">
        <v>41</v>
      </c>
      <c r="L3" s="8" t="s">
        <v>8</v>
      </c>
      <c r="M3" s="8" t="s">
        <v>9</v>
      </c>
      <c r="N3" s="8" t="s">
        <v>10</v>
      </c>
      <c r="O3" s="8" t="s">
        <v>11</v>
      </c>
      <c r="P3" s="9" t="s">
        <v>12</v>
      </c>
      <c r="Q3" s="9" t="s">
        <v>13</v>
      </c>
      <c r="R3" s="9" t="s">
        <v>34</v>
      </c>
      <c r="S3" s="9"/>
      <c r="U3" s="10" t="str">
        <f>B4</f>
        <v>Manuele Law LLC</v>
      </c>
      <c r="V3" s="11" t="s">
        <v>15</v>
      </c>
      <c r="W3" s="11" t="s">
        <v>36</v>
      </c>
      <c r="X3" s="11" t="s">
        <v>20</v>
      </c>
      <c r="Y3" s="11" t="s">
        <v>21</v>
      </c>
      <c r="Z3" s="11" t="s">
        <v>35</v>
      </c>
      <c r="AA3" s="34"/>
    </row>
    <row r="4" spans="1:27" x14ac:dyDescent="0.25">
      <c r="B4" s="7" t="s">
        <v>29</v>
      </c>
      <c r="U4" s="13" t="s">
        <v>22</v>
      </c>
      <c r="V4" s="14">
        <f>SUMIFS($L$4:$L$12,$E$4:$E$12,$U4,$G$4:$G$12,V$3)</f>
        <v>0</v>
      </c>
      <c r="W4" s="15">
        <f t="shared" ref="W4:Z4" si="0">SUMIFS($L$4:$L$12,$E$4:$E$12,$U4,$G$4:$G$12,W$3)</f>
        <v>0</v>
      </c>
      <c r="X4" s="15">
        <f t="shared" si="0"/>
        <v>0</v>
      </c>
      <c r="Y4" s="15">
        <f t="shared" si="0"/>
        <v>0</v>
      </c>
      <c r="Z4" s="16">
        <f t="shared" si="0"/>
        <v>0</v>
      </c>
      <c r="AA4" s="7">
        <f>SUM(V4:Z4)</f>
        <v>0</v>
      </c>
    </row>
    <row r="5" spans="1:27" x14ac:dyDescent="0.25">
      <c r="U5" s="17" t="s">
        <v>14</v>
      </c>
      <c r="V5" s="18">
        <f t="shared" ref="V5:Z11" si="1">SUMIFS($L$4:$L$12,$E$4:$E$12,$U5,$G$4:$G$12,V$3)</f>
        <v>0</v>
      </c>
      <c r="W5" s="19">
        <f t="shared" si="1"/>
        <v>0</v>
      </c>
      <c r="X5" s="19">
        <f t="shared" si="1"/>
        <v>0</v>
      </c>
      <c r="Y5" s="19">
        <f t="shared" si="1"/>
        <v>0</v>
      </c>
      <c r="Z5" s="20">
        <f t="shared" si="1"/>
        <v>0</v>
      </c>
      <c r="AA5" s="7">
        <f>SUM(V5:Z5)</f>
        <v>0</v>
      </c>
    </row>
    <row r="6" spans="1:27" x14ac:dyDescent="0.25">
      <c r="U6" s="17" t="s">
        <v>16</v>
      </c>
      <c r="V6" s="18">
        <f t="shared" si="1"/>
        <v>0</v>
      </c>
      <c r="W6" s="19">
        <f t="shared" si="1"/>
        <v>0</v>
      </c>
      <c r="X6" s="19">
        <f t="shared" si="1"/>
        <v>0</v>
      </c>
      <c r="Y6" s="19">
        <f t="shared" si="1"/>
        <v>0</v>
      </c>
      <c r="Z6" s="20">
        <f t="shared" si="1"/>
        <v>0</v>
      </c>
      <c r="AA6" s="7">
        <f>SUM(V6:Z6)</f>
        <v>0</v>
      </c>
    </row>
    <row r="7" spans="1:27" x14ac:dyDescent="0.25">
      <c r="U7" s="17" t="s">
        <v>17</v>
      </c>
      <c r="V7" s="18">
        <f t="shared" si="1"/>
        <v>0</v>
      </c>
      <c r="W7" s="19">
        <f t="shared" si="1"/>
        <v>0</v>
      </c>
      <c r="X7" s="19">
        <f t="shared" si="1"/>
        <v>0</v>
      </c>
      <c r="Y7" s="19">
        <f t="shared" si="1"/>
        <v>0</v>
      </c>
      <c r="Z7" s="20">
        <f t="shared" si="1"/>
        <v>0</v>
      </c>
      <c r="AA7" s="7">
        <f>SUM(V7:Z7)</f>
        <v>0</v>
      </c>
    </row>
    <row r="8" spans="1:27" x14ac:dyDescent="0.25">
      <c r="U8" s="17" t="s">
        <v>18</v>
      </c>
      <c r="V8" s="18">
        <f t="shared" si="1"/>
        <v>0</v>
      </c>
      <c r="W8" s="19">
        <f t="shared" si="1"/>
        <v>0</v>
      </c>
      <c r="X8" s="19">
        <f t="shared" si="1"/>
        <v>0</v>
      </c>
      <c r="Y8" s="19">
        <f t="shared" si="1"/>
        <v>0</v>
      </c>
      <c r="Z8" s="20">
        <f t="shared" si="1"/>
        <v>0</v>
      </c>
      <c r="AA8" s="7">
        <f>SUM(V8:Z8)</f>
        <v>0</v>
      </c>
    </row>
    <row r="9" spans="1:27" x14ac:dyDescent="0.25">
      <c r="U9" s="17" t="s">
        <v>37</v>
      </c>
      <c r="V9" s="18">
        <f t="shared" si="1"/>
        <v>0</v>
      </c>
      <c r="W9" s="19">
        <f t="shared" si="1"/>
        <v>0</v>
      </c>
      <c r="X9" s="19">
        <f t="shared" si="1"/>
        <v>0</v>
      </c>
      <c r="Y9" s="19">
        <f t="shared" si="1"/>
        <v>0</v>
      </c>
      <c r="Z9" s="20">
        <f t="shared" si="1"/>
        <v>0</v>
      </c>
    </row>
    <row r="10" spans="1:27" x14ac:dyDescent="0.25">
      <c r="U10" s="17" t="s">
        <v>38</v>
      </c>
      <c r="V10" s="18">
        <f t="shared" si="1"/>
        <v>0</v>
      </c>
      <c r="W10" s="19">
        <f t="shared" si="1"/>
        <v>0</v>
      </c>
      <c r="X10" s="19">
        <f t="shared" si="1"/>
        <v>0</v>
      </c>
      <c r="Y10" s="19">
        <f t="shared" si="1"/>
        <v>0</v>
      </c>
      <c r="Z10" s="20">
        <f t="shared" si="1"/>
        <v>0</v>
      </c>
      <c r="AA10" s="7">
        <f>SUM(V10:Z10)</f>
        <v>0</v>
      </c>
    </row>
    <row r="11" spans="1:27" x14ac:dyDescent="0.25">
      <c r="U11" s="17" t="s">
        <v>24</v>
      </c>
      <c r="V11" s="18">
        <f t="shared" si="1"/>
        <v>0</v>
      </c>
      <c r="W11" s="19">
        <f t="shared" si="1"/>
        <v>0</v>
      </c>
      <c r="X11" s="19">
        <f t="shared" si="1"/>
        <v>0</v>
      </c>
      <c r="Y11" s="19">
        <f t="shared" si="1"/>
        <v>0</v>
      </c>
      <c r="Z11" s="20">
        <f t="shared" si="1"/>
        <v>0</v>
      </c>
      <c r="AA11" s="7">
        <f>SUM(V11:Z11)</f>
        <v>0</v>
      </c>
    </row>
    <row r="12" spans="1:27" ht="15.75" thickBot="1" x14ac:dyDescent="0.3">
      <c r="U12" s="38" t="s">
        <v>40</v>
      </c>
      <c r="V12" s="22">
        <f>SUMIFS($L$4:$L$12,$E$4:$E$12,"specialty Court",$G$4:$G$12,V$3)</f>
        <v>0</v>
      </c>
      <c r="W12" s="23">
        <f t="shared" ref="W12:Z12" si="2">SUMIFS($L$4:$L$12,$E$4:$E$12,"specialty Court",$G$4:$G$12,W$3)</f>
        <v>0</v>
      </c>
      <c r="X12" s="23">
        <f t="shared" si="2"/>
        <v>0</v>
      </c>
      <c r="Y12" s="23">
        <f t="shared" si="2"/>
        <v>0</v>
      </c>
      <c r="Z12" s="24">
        <f t="shared" si="2"/>
        <v>0</v>
      </c>
      <c r="AA12" s="7">
        <f>SUM(V12:Z12)</f>
        <v>0</v>
      </c>
    </row>
    <row r="13" spans="1:27" x14ac:dyDescent="0.25">
      <c r="U13" s="25" t="s">
        <v>27</v>
      </c>
      <c r="V13" s="26">
        <f>SUM(V4:V12)</f>
        <v>0</v>
      </c>
      <c r="W13" s="26">
        <f t="shared" ref="W13:Z13" si="3">SUM(W4:W12)</f>
        <v>0</v>
      </c>
      <c r="X13" s="26">
        <f t="shared" si="3"/>
        <v>0</v>
      </c>
      <c r="Y13" s="26">
        <f t="shared" si="3"/>
        <v>0</v>
      </c>
      <c r="Z13" s="26">
        <f t="shared" si="3"/>
        <v>0</v>
      </c>
      <c r="AA13" s="7">
        <f>SUM(V4:Z12)</f>
        <v>0</v>
      </c>
    </row>
    <row r="14" spans="1:27" ht="15" customHeight="1" x14ac:dyDescent="0.25">
      <c r="U14" s="32"/>
    </row>
    <row r="15" spans="1:27" ht="15.75" thickBot="1" x14ac:dyDescent="0.3">
      <c r="V15" s="44" t="s">
        <v>26</v>
      </c>
      <c r="W15" s="47"/>
      <c r="X15" s="47"/>
      <c r="Y15" s="46"/>
      <c r="Z15" s="46"/>
    </row>
    <row r="16" spans="1:27" ht="30.75" thickBot="1" x14ac:dyDescent="0.3">
      <c r="U16" s="10" t="str">
        <f>B4</f>
        <v>Manuele Law LLC</v>
      </c>
      <c r="V16" s="11" t="str">
        <f>V3</f>
        <v>Attorney</v>
      </c>
      <c r="W16" s="11" t="str">
        <f t="shared" ref="W16:X16" si="4">W3</f>
        <v>Travel (Attorney)</v>
      </c>
      <c r="X16" s="11" t="str">
        <f t="shared" si="4"/>
        <v>Investigator</v>
      </c>
      <c r="Y16" s="11" t="str">
        <f>Y3</f>
        <v>Expert</v>
      </c>
      <c r="Z16" s="11" t="str">
        <f>Z3</f>
        <v>Staff</v>
      </c>
      <c r="AA16" s="35"/>
    </row>
    <row r="17" spans="21:27" x14ac:dyDescent="0.25">
      <c r="U17" s="36" t="s">
        <v>23</v>
      </c>
      <c r="V17" s="2">
        <f>SUMIFS($L$4:$L$12,$E$4:$E$12,$U17,$G$4:$G$12,V$3)</f>
        <v>0</v>
      </c>
      <c r="W17" s="3">
        <f t="shared" ref="W17:Z17" si="5">SUMIFS($L$4:$L$12,$E$4:$E$12,$U17,$G$4:$G$12,W$3)</f>
        <v>0</v>
      </c>
      <c r="X17" s="3">
        <f t="shared" si="5"/>
        <v>0</v>
      </c>
      <c r="Y17" s="3">
        <f t="shared" si="5"/>
        <v>0</v>
      </c>
      <c r="Z17" s="4">
        <f t="shared" si="5"/>
        <v>0</v>
      </c>
      <c r="AA17" s="7">
        <f>SUM(V17:Z17)</f>
        <v>0</v>
      </c>
    </row>
    <row r="18" spans="21:27" ht="15.75" thickBot="1" x14ac:dyDescent="0.3">
      <c r="U18" s="37" t="s">
        <v>39</v>
      </c>
      <c r="V18" s="5" t="s">
        <v>46</v>
      </c>
      <c r="W18" s="6" t="s">
        <v>46</v>
      </c>
      <c r="X18" s="6" t="s">
        <v>46</v>
      </c>
      <c r="Y18" s="41" t="s">
        <v>46</v>
      </c>
      <c r="Z18" s="42" t="s">
        <v>46</v>
      </c>
      <c r="AA18" s="7">
        <f>SUM(V18:Z18)</f>
        <v>0</v>
      </c>
    </row>
    <row r="19" spans="21:27" x14ac:dyDescent="0.25">
      <c r="U19" s="25" t="s">
        <v>27</v>
      </c>
      <c r="V19" s="26">
        <f>SUM(V17:V18)</f>
        <v>0</v>
      </c>
      <c r="W19" s="26">
        <f t="shared" ref="W19:X19" si="6">SUM(W17:W18)</f>
        <v>0</v>
      </c>
      <c r="X19" s="26">
        <f t="shared" si="6"/>
        <v>0</v>
      </c>
      <c r="Y19" s="26">
        <f t="shared" ref="Y19:Z19" si="7">SUM(Y17:Y18)</f>
        <v>0</v>
      </c>
      <c r="Z19" s="26">
        <f t="shared" si="7"/>
        <v>0</v>
      </c>
      <c r="AA19" s="7">
        <f>SUM(V17:Z18)</f>
        <v>0</v>
      </c>
    </row>
    <row r="20" spans="21:27" x14ac:dyDescent="0.25">
      <c r="U20" s="12" t="s">
        <v>47</v>
      </c>
    </row>
    <row r="21" spans="21:27" x14ac:dyDescent="0.25">
      <c r="U21" s="12"/>
    </row>
  </sheetData>
  <mergeCells count="3">
    <mergeCell ref="A1:O1"/>
    <mergeCell ref="V2:Z2"/>
    <mergeCell ref="V15:Z15"/>
  </mergeCells>
  <pageMargins left="0.7" right="0.7" top="0.75" bottom="0.75" header="0.3" footer="0.3"/>
  <pageSetup scale="38"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928579-7725-469C-B40E-ECDB9F82EED6}">
  <dimension ref="A1:AA21"/>
  <sheetViews>
    <sheetView tabSelected="1" topLeftCell="S1" workbookViewId="0">
      <selection activeCell="V4" sqref="V4"/>
    </sheetView>
  </sheetViews>
  <sheetFormatPr defaultRowHeight="15" x14ac:dyDescent="0.25"/>
  <cols>
    <col min="1" max="1" width="10.5703125" style="39" customWidth="1"/>
    <col min="2" max="20" width="9.140625" style="7"/>
    <col min="21" max="21" width="59.140625" style="7" bestFit="1" customWidth="1"/>
    <col min="22" max="26" width="12.42578125" style="7" customWidth="1"/>
    <col min="27" max="16384" width="9.140625" style="7"/>
  </cols>
  <sheetData>
    <row r="1" spans="1:27" ht="26.25" x14ac:dyDescent="0.4">
      <c r="A1" s="43" t="s">
        <v>43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1"/>
      <c r="Q1" s="1"/>
      <c r="R1" s="1"/>
      <c r="S1" s="1"/>
      <c r="T1" s="12" t="s">
        <v>19</v>
      </c>
    </row>
    <row r="2" spans="1:27" ht="15.75" thickBot="1" x14ac:dyDescent="0.3">
      <c r="V2" s="44" t="s">
        <v>25</v>
      </c>
      <c r="W2" s="47"/>
      <c r="X2" s="47"/>
      <c r="Y2" s="46"/>
      <c r="Z2" s="46"/>
    </row>
    <row r="3" spans="1:27" ht="45.75" thickBot="1" x14ac:dyDescent="0.3">
      <c r="A3" s="40" t="s">
        <v>0</v>
      </c>
      <c r="B3" s="8" t="s">
        <v>1</v>
      </c>
      <c r="C3" s="8" t="s">
        <v>2</v>
      </c>
      <c r="D3" s="8" t="s">
        <v>3</v>
      </c>
      <c r="E3" s="8" t="s">
        <v>4</v>
      </c>
      <c r="F3" s="8" t="s">
        <v>5</v>
      </c>
      <c r="G3" s="8" t="s">
        <v>6</v>
      </c>
      <c r="H3" s="8" t="s">
        <v>7</v>
      </c>
      <c r="I3" s="8" t="s">
        <v>32</v>
      </c>
      <c r="J3" s="8" t="s">
        <v>33</v>
      </c>
      <c r="K3" s="8" t="s">
        <v>41</v>
      </c>
      <c r="L3" s="8" t="s">
        <v>8</v>
      </c>
      <c r="M3" s="8" t="s">
        <v>9</v>
      </c>
      <c r="N3" s="8" t="s">
        <v>10</v>
      </c>
      <c r="O3" s="8" t="s">
        <v>11</v>
      </c>
      <c r="P3" s="9" t="s">
        <v>12</v>
      </c>
      <c r="Q3" s="9" t="s">
        <v>13</v>
      </c>
      <c r="R3" s="9" t="s">
        <v>34</v>
      </c>
      <c r="S3" s="9"/>
      <c r="U3" s="10" t="str">
        <f>B4</f>
        <v>Nevada Appointed Conflict Attorneys</v>
      </c>
      <c r="V3" s="11" t="s">
        <v>15</v>
      </c>
      <c r="W3" s="11" t="s">
        <v>36</v>
      </c>
      <c r="X3" s="11" t="s">
        <v>20</v>
      </c>
      <c r="Y3" s="11" t="s">
        <v>21</v>
      </c>
      <c r="Z3" s="11" t="s">
        <v>35</v>
      </c>
      <c r="AA3" s="34"/>
    </row>
    <row r="4" spans="1:27" x14ac:dyDescent="0.25">
      <c r="A4" s="39">
        <v>45566</v>
      </c>
      <c r="B4" s="7" t="s">
        <v>44</v>
      </c>
      <c r="C4" s="7" t="s">
        <v>49</v>
      </c>
      <c r="D4" s="7" t="s">
        <v>50</v>
      </c>
      <c r="E4" s="7" t="s">
        <v>16</v>
      </c>
      <c r="F4" s="7" t="s">
        <v>51</v>
      </c>
      <c r="G4" s="7" t="s">
        <v>15</v>
      </c>
      <c r="H4" s="7" t="s">
        <v>52</v>
      </c>
      <c r="I4" s="7" t="s">
        <v>53</v>
      </c>
      <c r="J4" s="7" t="s">
        <v>53</v>
      </c>
      <c r="K4" s="7" t="s">
        <v>53</v>
      </c>
      <c r="L4" s="7">
        <v>0.3</v>
      </c>
      <c r="N4" s="7">
        <v>22.8</v>
      </c>
      <c r="O4" s="7" t="s">
        <v>54</v>
      </c>
      <c r="R4" s="7" t="s">
        <v>54</v>
      </c>
      <c r="U4" s="13" t="s">
        <v>22</v>
      </c>
      <c r="V4" s="14">
        <f>SUMIFS($L$4:$L$9,$E$4:$E$9,$U4,$G$4:$G$9,V$3)</f>
        <v>0</v>
      </c>
      <c r="W4" s="15">
        <f t="shared" ref="W4:Z4" si="0">SUMIFS($L$4:$L$9,$E$4:$E$9,$U4,$G$4:$G$9,W$3)</f>
        <v>0</v>
      </c>
      <c r="X4" s="15">
        <f t="shared" si="0"/>
        <v>0</v>
      </c>
      <c r="Y4" s="15">
        <f t="shared" si="0"/>
        <v>0</v>
      </c>
      <c r="Z4" s="16">
        <f t="shared" si="0"/>
        <v>0</v>
      </c>
      <c r="AA4" s="7">
        <f>SUM(V4:Z4)</f>
        <v>0</v>
      </c>
    </row>
    <row r="5" spans="1:27" x14ac:dyDescent="0.25">
      <c r="A5" s="39">
        <v>45566</v>
      </c>
      <c r="B5" s="7" t="s">
        <v>44</v>
      </c>
      <c r="C5" s="7" t="s">
        <v>49</v>
      </c>
      <c r="D5" s="7" t="s">
        <v>50</v>
      </c>
      <c r="E5" s="7" t="s">
        <v>16</v>
      </c>
      <c r="F5" s="7" t="s">
        <v>51</v>
      </c>
      <c r="G5" s="7" t="s">
        <v>15</v>
      </c>
      <c r="H5" s="7" t="s">
        <v>52</v>
      </c>
      <c r="I5" s="7" t="s">
        <v>53</v>
      </c>
      <c r="J5" s="7" t="s">
        <v>53</v>
      </c>
      <c r="K5" s="7" t="s">
        <v>53</v>
      </c>
      <c r="L5" s="7">
        <v>0.3</v>
      </c>
      <c r="N5" s="7">
        <v>22.8</v>
      </c>
      <c r="O5" s="7" t="s">
        <v>54</v>
      </c>
      <c r="R5" s="7" t="s">
        <v>54</v>
      </c>
      <c r="U5" s="17" t="s">
        <v>14</v>
      </c>
      <c r="V5" s="18">
        <f t="shared" ref="V5:Z11" si="1">SUMIFS($L$4:$L$9,$E$4:$E$9,$U5,$G$4:$G$9,V$3)</f>
        <v>0</v>
      </c>
      <c r="W5" s="19">
        <f t="shared" si="1"/>
        <v>0</v>
      </c>
      <c r="X5" s="19">
        <f t="shared" si="1"/>
        <v>0</v>
      </c>
      <c r="Y5" s="19">
        <f t="shared" si="1"/>
        <v>0</v>
      </c>
      <c r="Z5" s="20">
        <f t="shared" si="1"/>
        <v>0</v>
      </c>
      <c r="AA5" s="7">
        <f>SUM(V5:Z5)</f>
        <v>0</v>
      </c>
    </row>
    <row r="6" spans="1:27" x14ac:dyDescent="0.25">
      <c r="A6" s="39">
        <v>45567</v>
      </c>
      <c r="B6" s="7" t="s">
        <v>44</v>
      </c>
      <c r="C6" s="7" t="s">
        <v>49</v>
      </c>
      <c r="D6" s="7" t="s">
        <v>50</v>
      </c>
      <c r="E6" s="7" t="s">
        <v>16</v>
      </c>
      <c r="F6" s="7" t="s">
        <v>51</v>
      </c>
      <c r="G6" s="7" t="s">
        <v>15</v>
      </c>
      <c r="H6" s="7" t="s">
        <v>52</v>
      </c>
      <c r="I6" s="7" t="s">
        <v>53</v>
      </c>
      <c r="J6" s="7" t="s">
        <v>53</v>
      </c>
      <c r="K6" s="7" t="s">
        <v>53</v>
      </c>
      <c r="L6" s="7">
        <v>0.5</v>
      </c>
      <c r="N6" s="7">
        <v>22.8</v>
      </c>
      <c r="O6" s="7" t="s">
        <v>54</v>
      </c>
      <c r="R6" s="7" t="s">
        <v>54</v>
      </c>
      <c r="U6" s="17" t="s">
        <v>16</v>
      </c>
      <c r="V6" s="18">
        <f t="shared" si="1"/>
        <v>1.1000000000000001</v>
      </c>
      <c r="W6" s="19">
        <f t="shared" si="1"/>
        <v>0</v>
      </c>
      <c r="X6" s="19">
        <f t="shared" si="1"/>
        <v>0</v>
      </c>
      <c r="Y6" s="19">
        <f t="shared" si="1"/>
        <v>0</v>
      </c>
      <c r="Z6" s="20">
        <f t="shared" si="1"/>
        <v>0</v>
      </c>
      <c r="AA6" s="7">
        <f>SUM(V6:Z6)</f>
        <v>1.1000000000000001</v>
      </c>
    </row>
    <row r="7" spans="1:27" x14ac:dyDescent="0.25">
      <c r="U7" s="17" t="s">
        <v>17</v>
      </c>
      <c r="V7" s="18">
        <f t="shared" si="1"/>
        <v>0</v>
      </c>
      <c r="W7" s="19">
        <f t="shared" si="1"/>
        <v>0</v>
      </c>
      <c r="X7" s="19">
        <f t="shared" si="1"/>
        <v>0</v>
      </c>
      <c r="Y7" s="19">
        <f t="shared" si="1"/>
        <v>0</v>
      </c>
      <c r="Z7" s="20">
        <f t="shared" si="1"/>
        <v>0</v>
      </c>
      <c r="AA7" s="7">
        <f>SUM(V7:Z7)</f>
        <v>0</v>
      </c>
    </row>
    <row r="8" spans="1:27" x14ac:dyDescent="0.25">
      <c r="U8" s="17" t="s">
        <v>18</v>
      </c>
      <c r="V8" s="18">
        <f t="shared" si="1"/>
        <v>0</v>
      </c>
      <c r="W8" s="19">
        <f t="shared" si="1"/>
        <v>0</v>
      </c>
      <c r="X8" s="19">
        <f t="shared" si="1"/>
        <v>0</v>
      </c>
      <c r="Y8" s="19">
        <f t="shared" si="1"/>
        <v>0</v>
      </c>
      <c r="Z8" s="20">
        <f t="shared" si="1"/>
        <v>0</v>
      </c>
      <c r="AA8" s="7">
        <f>SUM(V8:Z8)</f>
        <v>0</v>
      </c>
    </row>
    <row r="9" spans="1:27" x14ac:dyDescent="0.25">
      <c r="U9" s="17" t="s">
        <v>37</v>
      </c>
      <c r="V9" s="18">
        <f t="shared" si="1"/>
        <v>0</v>
      </c>
      <c r="W9" s="19">
        <f t="shared" si="1"/>
        <v>0</v>
      </c>
      <c r="X9" s="19">
        <f t="shared" si="1"/>
        <v>0</v>
      </c>
      <c r="Y9" s="19">
        <f t="shared" si="1"/>
        <v>0</v>
      </c>
      <c r="Z9" s="20">
        <f t="shared" si="1"/>
        <v>0</v>
      </c>
    </row>
    <row r="10" spans="1:27" x14ac:dyDescent="0.25">
      <c r="U10" s="17" t="s">
        <v>38</v>
      </c>
      <c r="V10" s="18">
        <f t="shared" si="1"/>
        <v>0</v>
      </c>
      <c r="W10" s="19">
        <f t="shared" si="1"/>
        <v>0</v>
      </c>
      <c r="X10" s="19">
        <f t="shared" si="1"/>
        <v>0</v>
      </c>
      <c r="Y10" s="19">
        <f t="shared" si="1"/>
        <v>0</v>
      </c>
      <c r="Z10" s="20">
        <f t="shared" si="1"/>
        <v>0</v>
      </c>
      <c r="AA10" s="7">
        <f>SUM(V10:Z10)</f>
        <v>0</v>
      </c>
    </row>
    <row r="11" spans="1:27" x14ac:dyDescent="0.25">
      <c r="U11" s="17" t="s">
        <v>24</v>
      </c>
      <c r="V11" s="18">
        <f t="shared" si="1"/>
        <v>0</v>
      </c>
      <c r="W11" s="19">
        <f t="shared" si="1"/>
        <v>0</v>
      </c>
      <c r="X11" s="19">
        <f t="shared" si="1"/>
        <v>0</v>
      </c>
      <c r="Y11" s="19">
        <f t="shared" si="1"/>
        <v>0</v>
      </c>
      <c r="Z11" s="20">
        <f t="shared" si="1"/>
        <v>0</v>
      </c>
      <c r="AA11" s="7">
        <f>SUM(V11:Z11)</f>
        <v>0</v>
      </c>
    </row>
    <row r="12" spans="1:27" ht="15.75" thickBot="1" x14ac:dyDescent="0.3">
      <c r="U12" s="38" t="s">
        <v>40</v>
      </c>
      <c r="V12" s="22">
        <f>SUMIFS($L$4:$L$9,$E$4:$E$9,"Specialty Court",$G$4:$G$9,V$3)</f>
        <v>0</v>
      </c>
      <c r="W12" s="23">
        <f t="shared" ref="W12:Z12" si="2">SUMIFS($L$4:$L$9,$E$4:$E$9,"Specialty Court",$G$4:$G$9,W$3)</f>
        <v>0</v>
      </c>
      <c r="X12" s="23">
        <f t="shared" si="2"/>
        <v>0</v>
      </c>
      <c r="Y12" s="23">
        <f t="shared" si="2"/>
        <v>0</v>
      </c>
      <c r="Z12" s="24">
        <f t="shared" si="2"/>
        <v>0</v>
      </c>
      <c r="AA12" s="7">
        <f>SUM(V12:Z12)</f>
        <v>0</v>
      </c>
    </row>
    <row r="13" spans="1:27" x14ac:dyDescent="0.25">
      <c r="U13" s="25" t="s">
        <v>27</v>
      </c>
      <c r="V13" s="26">
        <f>SUM(V4:V12)</f>
        <v>1.1000000000000001</v>
      </c>
      <c r="W13" s="26">
        <f t="shared" ref="W13:Z13" si="3">SUM(W4:W12)</f>
        <v>0</v>
      </c>
      <c r="X13" s="26">
        <f t="shared" si="3"/>
        <v>0</v>
      </c>
      <c r="Y13" s="26">
        <f t="shared" si="3"/>
        <v>0</v>
      </c>
      <c r="Z13" s="26">
        <f t="shared" si="3"/>
        <v>0</v>
      </c>
      <c r="AA13" s="7">
        <f>SUM(V4:Z12)</f>
        <v>1.1000000000000001</v>
      </c>
    </row>
    <row r="14" spans="1:27" ht="15" customHeight="1" x14ac:dyDescent="0.25">
      <c r="U14" s="32"/>
    </row>
    <row r="15" spans="1:27" ht="15.75" thickBot="1" x14ac:dyDescent="0.3">
      <c r="V15" s="44" t="s">
        <v>26</v>
      </c>
      <c r="W15" s="47"/>
      <c r="X15" s="47"/>
      <c r="Y15" s="46"/>
      <c r="Z15" s="46"/>
    </row>
    <row r="16" spans="1:27" ht="30.75" thickBot="1" x14ac:dyDescent="0.3">
      <c r="U16" s="10" t="str">
        <f>B4</f>
        <v>Nevada Appointed Conflict Attorneys</v>
      </c>
      <c r="V16" s="11" t="str">
        <f>V3</f>
        <v>Attorney</v>
      </c>
      <c r="W16" s="11" t="str">
        <f t="shared" ref="W16:X16" si="4">W3</f>
        <v>Travel (Attorney)</v>
      </c>
      <c r="X16" s="11" t="str">
        <f t="shared" si="4"/>
        <v>Investigator</v>
      </c>
      <c r="Y16" s="11" t="str">
        <f>Y3</f>
        <v>Expert</v>
      </c>
      <c r="Z16" s="11" t="str">
        <f>Z3</f>
        <v>Staff</v>
      </c>
      <c r="AA16" s="35"/>
    </row>
    <row r="17" spans="21:27" x14ac:dyDescent="0.25">
      <c r="U17" s="36" t="s">
        <v>23</v>
      </c>
      <c r="V17" s="2">
        <f>SUMIFS($L$4:$L$9,$E$4:$E$9,$U17,$G$4:$G$9,V$3)</f>
        <v>0</v>
      </c>
      <c r="W17" s="3">
        <f t="shared" ref="W17:Z17" si="5">SUMIFS($L$4:$L$9,$E$4:$E$9,$U17,$G$4:$G$9,W$3)</f>
        <v>0</v>
      </c>
      <c r="X17" s="3">
        <f t="shared" si="5"/>
        <v>0</v>
      </c>
      <c r="Y17" s="3">
        <f t="shared" si="5"/>
        <v>0</v>
      </c>
      <c r="Z17" s="4">
        <f t="shared" si="5"/>
        <v>0</v>
      </c>
      <c r="AA17" s="7">
        <f>SUM(V17:Z17)</f>
        <v>0</v>
      </c>
    </row>
    <row r="18" spans="21:27" ht="15.75" thickBot="1" x14ac:dyDescent="0.3">
      <c r="U18" s="37" t="s">
        <v>39</v>
      </c>
      <c r="V18" s="5" t="s">
        <v>46</v>
      </c>
      <c r="W18" s="6" t="s">
        <v>46</v>
      </c>
      <c r="X18" s="6" t="s">
        <v>46</v>
      </c>
      <c r="Y18" s="41" t="s">
        <v>46</v>
      </c>
      <c r="Z18" s="42" t="s">
        <v>46</v>
      </c>
      <c r="AA18" s="7">
        <f>SUM(V18:Z18)</f>
        <v>0</v>
      </c>
    </row>
    <row r="19" spans="21:27" x14ac:dyDescent="0.25">
      <c r="U19" s="25" t="s">
        <v>27</v>
      </c>
      <c r="V19" s="26">
        <f>SUM(V17:V18)</f>
        <v>0</v>
      </c>
      <c r="W19" s="26">
        <f t="shared" ref="W19:Z19" si="6">SUM(W17:W18)</f>
        <v>0</v>
      </c>
      <c r="X19" s="26">
        <f t="shared" si="6"/>
        <v>0</v>
      </c>
      <c r="Y19" s="26">
        <f t="shared" si="6"/>
        <v>0</v>
      </c>
      <c r="Z19" s="26">
        <f t="shared" si="6"/>
        <v>0</v>
      </c>
      <c r="AA19" s="7">
        <f>SUM(V17:Z18)</f>
        <v>0</v>
      </c>
    </row>
    <row r="20" spans="21:27" x14ac:dyDescent="0.25">
      <c r="U20" s="12" t="s">
        <v>48</v>
      </c>
    </row>
    <row r="21" spans="21:27" x14ac:dyDescent="0.25">
      <c r="U21" s="12"/>
    </row>
  </sheetData>
  <mergeCells count="3">
    <mergeCell ref="A1:O1"/>
    <mergeCell ref="V2:Z2"/>
    <mergeCell ref="V15:Z15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A135F541190F04EB6503BD8C46FA4A7" ma:contentTypeVersion="11" ma:contentTypeDescription="Create a new document." ma:contentTypeScope="" ma:versionID="499d6138b33e2313a0c1d434779c2efe">
  <xsd:schema xmlns:xsd="http://www.w3.org/2001/XMLSchema" xmlns:xs="http://www.w3.org/2001/XMLSchema" xmlns:p="http://schemas.microsoft.com/office/2006/metadata/properties" xmlns:ns3="0ed4f838-9898-4254-ade9-41d7bd290798" xmlns:ns4="741f1c65-c536-4769-957d-821350c3e2fa" targetNamespace="http://schemas.microsoft.com/office/2006/metadata/properties" ma:root="true" ma:fieldsID="298217646daf47926eaaf4afa43662ae" ns3:_="" ns4:_="">
    <xsd:import namespace="0ed4f838-9898-4254-ade9-41d7bd290798"/>
    <xsd:import namespace="741f1c65-c536-4769-957d-821350c3e2fa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_activity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d4f838-9898-4254-ade9-41d7bd29079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1f1c65-c536-4769-957d-821350c3e2f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activity" ma:index="16" nillable="true" ma:displayName="_activity" ma:hidden="true" ma:internalName="_activity">
      <xsd:simpleType>
        <xsd:restriction base="dms:Note"/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741f1c65-c536-4769-957d-821350c3e2fa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884515E-6304-4B64-A9BA-FD5BA9BE93F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ed4f838-9898-4254-ade9-41d7bd290798"/>
    <ds:schemaRef ds:uri="741f1c65-c536-4769-957d-821350c3e2f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F72E46B-7269-4D17-AA62-709A3A539456}">
  <ds:schemaRefs>
    <ds:schemaRef ds:uri="http://schemas.microsoft.com/office/2006/documentManagement/types"/>
    <ds:schemaRef ds:uri="http://purl.org/dc/elements/1.1/"/>
    <ds:schemaRef ds:uri="http://purl.org/dc/terms/"/>
    <ds:schemaRef ds:uri="http://purl.org/dc/dcmitype/"/>
    <ds:schemaRef ds:uri="http://schemas.openxmlformats.org/package/2006/metadata/core-properties"/>
    <ds:schemaRef ds:uri="741f1c65-c536-4769-957d-821350c3e2fa"/>
    <ds:schemaRef ds:uri="http://schemas.microsoft.com/office/2006/metadata/properties"/>
    <ds:schemaRef ds:uri="http://schemas.microsoft.com/office/infopath/2007/PartnerControls"/>
    <ds:schemaRef ds:uri="0ed4f838-9898-4254-ade9-41d7bd290798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107F1C5E-0528-4EA1-923B-2E40CCACBAE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LINCOLN - Katschke</vt:lpstr>
      <vt:lpstr>LINCOLN - Manuele</vt:lpstr>
      <vt:lpstr>LINCOLN - Nevada Conflict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Jon</dc:creator>
  <cp:keywords/>
  <dc:description/>
  <cp:lastModifiedBy>Stanley Morrice</cp:lastModifiedBy>
  <cp:lastPrinted>2024-07-16T19:24:34Z</cp:lastPrinted>
  <dcterms:created xsi:type="dcterms:W3CDTF">2023-10-12T00:15:55Z</dcterms:created>
  <dcterms:modified xsi:type="dcterms:W3CDTF">2025-01-13T22:33:12Z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0x0101008A135F541190F04EB6503BD8C46FA4A7</vt:lpwstr>
  </property>
</Properties>
</file>