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8_{71A7BF60-0B46-49F8-9DAD-365CA3DA3AEE}" xr6:coauthVersionLast="47" xr6:coauthVersionMax="47" xr10:uidLastSave="{00000000-0000-0000-0000-000000000000}"/>
  <bookViews>
    <workbookView xWindow="1644" yWindow="1140" windowWidth="21300" windowHeight="10932" activeTab="3" xr2:uid="{4989153D-BF4C-41FD-AAAB-410B92E8AACE}"/>
  </bookViews>
  <sheets>
    <sheet name="OPEN" sheetId="1" r:id="rId1"/>
    <sheet name="CLOSED" sheetId="2" r:id="rId2"/>
    <sheet name="OPENED" sheetId="3" r:id="rId3"/>
    <sheet name="Sample Graph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25" i="1"/>
  <c r="H23" i="1"/>
  <c r="H35" i="1" s="1"/>
  <c r="H22" i="1"/>
  <c r="H34" i="1" s="1"/>
  <c r="H21" i="1"/>
  <c r="H33" i="1" s="1"/>
  <c r="H20" i="1"/>
  <c r="H32" i="1" s="1"/>
  <c r="H19" i="1"/>
  <c r="H31" i="1" s="1"/>
  <c r="H18" i="1"/>
  <c r="H30" i="1" s="1"/>
  <c r="H17" i="1"/>
  <c r="H29" i="1" s="1"/>
  <c r="H16" i="1"/>
  <c r="H28" i="1" s="1"/>
  <c r="H15" i="1"/>
  <c r="H27" i="1" s="1"/>
  <c r="H14" i="1"/>
  <c r="H12" i="1"/>
  <c r="H28" i="2"/>
  <c r="H29" i="2"/>
  <c r="H30" i="2"/>
  <c r="H34" i="2"/>
  <c r="H35" i="2"/>
  <c r="H14" i="2"/>
  <c r="H26" i="2" s="1"/>
  <c r="H15" i="2"/>
  <c r="H27" i="2" s="1"/>
  <c r="H16" i="2"/>
  <c r="H17" i="2"/>
  <c r="H18" i="2"/>
  <c r="H19" i="2"/>
  <c r="H31" i="2" s="1"/>
  <c r="H20" i="2"/>
  <c r="H32" i="2" s="1"/>
  <c r="H21" i="2"/>
  <c r="H33" i="2" s="1"/>
  <c r="H22" i="2"/>
  <c r="H23" i="2"/>
  <c r="H26" i="3"/>
  <c r="H27" i="3"/>
  <c r="H30" i="3"/>
  <c r="H31" i="3"/>
  <c r="H32" i="3"/>
  <c r="H33" i="3"/>
  <c r="H35" i="3"/>
  <c r="H14" i="3"/>
  <c r="H15" i="3"/>
  <c r="H16" i="3"/>
  <c r="H28" i="3" s="1"/>
  <c r="H17" i="3"/>
  <c r="H29" i="3" s="1"/>
  <c r="H18" i="3"/>
  <c r="H19" i="3"/>
  <c r="H20" i="3"/>
  <c r="H21" i="3"/>
  <c r="H22" i="3"/>
  <c r="H34" i="3" s="1"/>
  <c r="H23" i="3"/>
  <c r="H12" i="3"/>
  <c r="H12" i="2"/>
  <c r="H24" i="3" l="1"/>
  <c r="H36" i="3"/>
  <c r="H36" i="2"/>
  <c r="H24" i="2"/>
  <c r="H24" i="1"/>
  <c r="H26" i="1"/>
  <c r="H36" i="1" s="1"/>
  <c r="M35" i="3"/>
  <c r="D35" i="3"/>
  <c r="P34" i="3"/>
  <c r="N31" i="3"/>
  <c r="U23" i="3"/>
  <c r="U35" i="3" s="1"/>
  <c r="T23" i="3"/>
  <c r="T35" i="3" s="1"/>
  <c r="S23" i="3"/>
  <c r="S35" i="3" s="1"/>
  <c r="R23" i="3"/>
  <c r="R35" i="3" s="1"/>
  <c r="Q23" i="3"/>
  <c r="Q35" i="3" s="1"/>
  <c r="P23" i="3"/>
  <c r="P35" i="3" s="1"/>
  <c r="O23" i="3"/>
  <c r="O35" i="3" s="1"/>
  <c r="N23" i="3"/>
  <c r="N35" i="3" s="1"/>
  <c r="M23" i="3"/>
  <c r="L23" i="3"/>
  <c r="L35" i="3" s="1"/>
  <c r="K23" i="3"/>
  <c r="K35" i="3" s="1"/>
  <c r="J23" i="3"/>
  <c r="J35" i="3" s="1"/>
  <c r="I23" i="3"/>
  <c r="I35" i="3" s="1"/>
  <c r="G23" i="3"/>
  <c r="G35" i="3" s="1"/>
  <c r="F23" i="3"/>
  <c r="F35" i="3" s="1"/>
  <c r="E23" i="3"/>
  <c r="E35" i="3" s="1"/>
  <c r="D23" i="3"/>
  <c r="C23" i="3"/>
  <c r="U22" i="3"/>
  <c r="U34" i="3" s="1"/>
  <c r="T22" i="3"/>
  <c r="T34" i="3" s="1"/>
  <c r="S22" i="3"/>
  <c r="S34" i="3" s="1"/>
  <c r="R22" i="3"/>
  <c r="R34" i="3" s="1"/>
  <c r="Q22" i="3"/>
  <c r="Q34" i="3" s="1"/>
  <c r="P22" i="3"/>
  <c r="O22" i="3"/>
  <c r="O34" i="3" s="1"/>
  <c r="N22" i="3"/>
  <c r="N34" i="3" s="1"/>
  <c r="M22" i="3"/>
  <c r="M34" i="3" s="1"/>
  <c r="L22" i="3"/>
  <c r="L34" i="3" s="1"/>
  <c r="K22" i="3"/>
  <c r="K34" i="3" s="1"/>
  <c r="J22" i="3"/>
  <c r="J34" i="3" s="1"/>
  <c r="I22" i="3"/>
  <c r="I34" i="3" s="1"/>
  <c r="G22" i="3"/>
  <c r="G34" i="3" s="1"/>
  <c r="F22" i="3"/>
  <c r="F34" i="3" s="1"/>
  <c r="E22" i="3"/>
  <c r="D22" i="3"/>
  <c r="D34" i="3" s="1"/>
  <c r="C22" i="3"/>
  <c r="C34" i="3" s="1"/>
  <c r="U21" i="3"/>
  <c r="U33" i="3" s="1"/>
  <c r="T21" i="3"/>
  <c r="T33" i="3" s="1"/>
  <c r="S21" i="3"/>
  <c r="S33" i="3" s="1"/>
  <c r="R21" i="3"/>
  <c r="R33" i="3" s="1"/>
  <c r="Q21" i="3"/>
  <c r="Q33" i="3" s="1"/>
  <c r="P21" i="3"/>
  <c r="P33" i="3" s="1"/>
  <c r="O21" i="3"/>
  <c r="O33" i="3" s="1"/>
  <c r="N21" i="3"/>
  <c r="N33" i="3" s="1"/>
  <c r="M21" i="3"/>
  <c r="M33" i="3" s="1"/>
  <c r="L21" i="3"/>
  <c r="L33" i="3" s="1"/>
  <c r="K21" i="3"/>
  <c r="K33" i="3" s="1"/>
  <c r="J21" i="3"/>
  <c r="J33" i="3" s="1"/>
  <c r="I21" i="3"/>
  <c r="I33" i="3" s="1"/>
  <c r="G21" i="3"/>
  <c r="G33" i="3" s="1"/>
  <c r="F21" i="3"/>
  <c r="F33" i="3" s="1"/>
  <c r="E21" i="3"/>
  <c r="E33" i="3" s="1"/>
  <c r="D21" i="3"/>
  <c r="D33" i="3" s="1"/>
  <c r="C21" i="3"/>
  <c r="U20" i="3"/>
  <c r="U32" i="3" s="1"/>
  <c r="T20" i="3"/>
  <c r="T32" i="3" s="1"/>
  <c r="S20" i="3"/>
  <c r="S32" i="3" s="1"/>
  <c r="R20" i="3"/>
  <c r="R32" i="3" s="1"/>
  <c r="Q20" i="3"/>
  <c r="Q32" i="3" s="1"/>
  <c r="P20" i="3"/>
  <c r="P32" i="3" s="1"/>
  <c r="O20" i="3"/>
  <c r="O32" i="3" s="1"/>
  <c r="N20" i="3"/>
  <c r="N32" i="3" s="1"/>
  <c r="M20" i="3"/>
  <c r="M32" i="3" s="1"/>
  <c r="L20" i="3"/>
  <c r="L32" i="3" s="1"/>
  <c r="K20" i="3"/>
  <c r="K32" i="3" s="1"/>
  <c r="J20" i="3"/>
  <c r="J32" i="3" s="1"/>
  <c r="I20" i="3"/>
  <c r="I32" i="3" s="1"/>
  <c r="G20" i="3"/>
  <c r="G32" i="3" s="1"/>
  <c r="F20" i="3"/>
  <c r="F32" i="3" s="1"/>
  <c r="E20" i="3"/>
  <c r="E32" i="3" s="1"/>
  <c r="D20" i="3"/>
  <c r="D32" i="3" s="1"/>
  <c r="C20" i="3"/>
  <c r="U19" i="3"/>
  <c r="U31" i="3" s="1"/>
  <c r="T19" i="3"/>
  <c r="T31" i="3" s="1"/>
  <c r="S19" i="3"/>
  <c r="S31" i="3" s="1"/>
  <c r="R19" i="3"/>
  <c r="R31" i="3" s="1"/>
  <c r="Q19" i="3"/>
  <c r="Q31" i="3" s="1"/>
  <c r="P19" i="3"/>
  <c r="P31" i="3" s="1"/>
  <c r="O19" i="3"/>
  <c r="O31" i="3" s="1"/>
  <c r="N19" i="3"/>
  <c r="M19" i="3"/>
  <c r="M31" i="3" s="1"/>
  <c r="L19" i="3"/>
  <c r="L31" i="3" s="1"/>
  <c r="K19" i="3"/>
  <c r="K31" i="3" s="1"/>
  <c r="J19" i="3"/>
  <c r="J31" i="3" s="1"/>
  <c r="I19" i="3"/>
  <c r="I31" i="3" s="1"/>
  <c r="G19" i="3"/>
  <c r="G31" i="3" s="1"/>
  <c r="F19" i="3"/>
  <c r="F31" i="3" s="1"/>
  <c r="E19" i="3"/>
  <c r="E31" i="3" s="1"/>
  <c r="D19" i="3"/>
  <c r="D31" i="3" s="1"/>
  <c r="C19" i="3"/>
  <c r="U18" i="3"/>
  <c r="U30" i="3" s="1"/>
  <c r="T18" i="3"/>
  <c r="T30" i="3" s="1"/>
  <c r="S18" i="3"/>
  <c r="S30" i="3" s="1"/>
  <c r="R18" i="3"/>
  <c r="R30" i="3" s="1"/>
  <c r="Q18" i="3"/>
  <c r="Q30" i="3" s="1"/>
  <c r="P18" i="3"/>
  <c r="P30" i="3" s="1"/>
  <c r="O18" i="3"/>
  <c r="O30" i="3" s="1"/>
  <c r="N18" i="3"/>
  <c r="N30" i="3" s="1"/>
  <c r="M18" i="3"/>
  <c r="M30" i="3" s="1"/>
  <c r="L18" i="3"/>
  <c r="L30" i="3" s="1"/>
  <c r="K18" i="3"/>
  <c r="K30" i="3" s="1"/>
  <c r="J18" i="3"/>
  <c r="J30" i="3" s="1"/>
  <c r="I18" i="3"/>
  <c r="I30" i="3" s="1"/>
  <c r="G18" i="3"/>
  <c r="G30" i="3" s="1"/>
  <c r="F18" i="3"/>
  <c r="F30" i="3" s="1"/>
  <c r="E18" i="3"/>
  <c r="E30" i="3" s="1"/>
  <c r="D18" i="3"/>
  <c r="D30" i="3" s="1"/>
  <c r="C18" i="3"/>
  <c r="U17" i="3"/>
  <c r="U29" i="3" s="1"/>
  <c r="T17" i="3"/>
  <c r="T29" i="3" s="1"/>
  <c r="S17" i="3"/>
  <c r="S29" i="3" s="1"/>
  <c r="R17" i="3"/>
  <c r="R29" i="3" s="1"/>
  <c r="Q17" i="3"/>
  <c r="Q29" i="3" s="1"/>
  <c r="P17" i="3"/>
  <c r="P29" i="3" s="1"/>
  <c r="O17" i="3"/>
  <c r="O29" i="3" s="1"/>
  <c r="N17" i="3"/>
  <c r="N29" i="3" s="1"/>
  <c r="M17" i="3"/>
  <c r="M29" i="3" s="1"/>
  <c r="L17" i="3"/>
  <c r="L29" i="3" s="1"/>
  <c r="K17" i="3"/>
  <c r="K29" i="3" s="1"/>
  <c r="J17" i="3"/>
  <c r="J29" i="3" s="1"/>
  <c r="I17" i="3"/>
  <c r="I29" i="3" s="1"/>
  <c r="G17" i="3"/>
  <c r="G29" i="3" s="1"/>
  <c r="F17" i="3"/>
  <c r="F29" i="3" s="1"/>
  <c r="E17" i="3"/>
  <c r="E29" i="3" s="1"/>
  <c r="D17" i="3"/>
  <c r="D29" i="3" s="1"/>
  <c r="C17" i="3"/>
  <c r="C29" i="3" s="1"/>
  <c r="U16" i="3"/>
  <c r="U28" i="3" s="1"/>
  <c r="T16" i="3"/>
  <c r="T28" i="3" s="1"/>
  <c r="S16" i="3"/>
  <c r="S28" i="3" s="1"/>
  <c r="R16" i="3"/>
  <c r="R28" i="3" s="1"/>
  <c r="Q16" i="3"/>
  <c r="Q28" i="3" s="1"/>
  <c r="P16" i="3"/>
  <c r="O16" i="3"/>
  <c r="O28" i="3" s="1"/>
  <c r="N16" i="3"/>
  <c r="N28" i="3" s="1"/>
  <c r="M16" i="3"/>
  <c r="M28" i="3" s="1"/>
  <c r="L16" i="3"/>
  <c r="L28" i="3" s="1"/>
  <c r="K16" i="3"/>
  <c r="K28" i="3" s="1"/>
  <c r="J16" i="3"/>
  <c r="J28" i="3" s="1"/>
  <c r="I16" i="3"/>
  <c r="I28" i="3" s="1"/>
  <c r="G16" i="3"/>
  <c r="F16" i="3"/>
  <c r="F28" i="3" s="1"/>
  <c r="E16" i="3"/>
  <c r="E28" i="3" s="1"/>
  <c r="D16" i="3"/>
  <c r="D28" i="3" s="1"/>
  <c r="C16" i="3"/>
  <c r="C28" i="3" s="1"/>
  <c r="U15" i="3"/>
  <c r="U27" i="3" s="1"/>
  <c r="T15" i="3"/>
  <c r="T27" i="3" s="1"/>
  <c r="S15" i="3"/>
  <c r="R15" i="3"/>
  <c r="R27" i="3" s="1"/>
  <c r="Q15" i="3"/>
  <c r="Q27" i="3" s="1"/>
  <c r="P15" i="3"/>
  <c r="P27" i="3" s="1"/>
  <c r="O15" i="3"/>
  <c r="O27" i="3" s="1"/>
  <c r="N15" i="3"/>
  <c r="N27" i="3" s="1"/>
  <c r="M15" i="3"/>
  <c r="M27" i="3" s="1"/>
  <c r="L15" i="3"/>
  <c r="L27" i="3" s="1"/>
  <c r="K15" i="3"/>
  <c r="J15" i="3"/>
  <c r="J27" i="3" s="1"/>
  <c r="I15" i="3"/>
  <c r="I27" i="3" s="1"/>
  <c r="G15" i="3"/>
  <c r="G27" i="3" s="1"/>
  <c r="F15" i="3"/>
  <c r="F27" i="3" s="1"/>
  <c r="E15" i="3"/>
  <c r="E27" i="3" s="1"/>
  <c r="D15" i="3"/>
  <c r="D27" i="3" s="1"/>
  <c r="C15" i="3"/>
  <c r="U14" i="3"/>
  <c r="U26" i="3" s="1"/>
  <c r="T14" i="3"/>
  <c r="T26" i="3" s="1"/>
  <c r="S14" i="3"/>
  <c r="S26" i="3" s="1"/>
  <c r="R14" i="3"/>
  <c r="R26" i="3" s="1"/>
  <c r="Q14" i="3"/>
  <c r="Q26" i="3" s="1"/>
  <c r="P14" i="3"/>
  <c r="P26" i="3" s="1"/>
  <c r="O14" i="3"/>
  <c r="N14" i="3"/>
  <c r="M14" i="3"/>
  <c r="M26" i="3" s="1"/>
  <c r="L14" i="3"/>
  <c r="L26" i="3" s="1"/>
  <c r="K14" i="3"/>
  <c r="K26" i="3" s="1"/>
  <c r="J14" i="3"/>
  <c r="J26" i="3" s="1"/>
  <c r="I14" i="3"/>
  <c r="I26" i="3" s="1"/>
  <c r="G14" i="3"/>
  <c r="G26" i="3" s="1"/>
  <c r="F14" i="3"/>
  <c r="E14" i="3"/>
  <c r="D14" i="3"/>
  <c r="C14" i="3"/>
  <c r="C26" i="3" s="1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G12" i="3"/>
  <c r="F12" i="3"/>
  <c r="E12" i="3"/>
  <c r="D12" i="3"/>
  <c r="C12" i="3"/>
  <c r="V11" i="3"/>
  <c r="V10" i="3"/>
  <c r="V9" i="3"/>
  <c r="V8" i="3"/>
  <c r="V7" i="3"/>
  <c r="V6" i="3"/>
  <c r="V5" i="3"/>
  <c r="V4" i="3"/>
  <c r="V3" i="3"/>
  <c r="V2" i="3"/>
  <c r="J35" i="2"/>
  <c r="C35" i="2"/>
  <c r="P33" i="2"/>
  <c r="R27" i="2"/>
  <c r="U23" i="2"/>
  <c r="U35" i="2" s="1"/>
  <c r="T23" i="2"/>
  <c r="T35" i="2" s="1"/>
  <c r="S23" i="2"/>
  <c r="S35" i="2" s="1"/>
  <c r="R23" i="2"/>
  <c r="R35" i="2" s="1"/>
  <c r="Q23" i="2"/>
  <c r="Q35" i="2" s="1"/>
  <c r="P23" i="2"/>
  <c r="P35" i="2" s="1"/>
  <c r="O23" i="2"/>
  <c r="O35" i="2" s="1"/>
  <c r="N23" i="2"/>
  <c r="N35" i="2" s="1"/>
  <c r="M23" i="2"/>
  <c r="M35" i="2" s="1"/>
  <c r="L23" i="2"/>
  <c r="L35" i="2" s="1"/>
  <c r="K23" i="2"/>
  <c r="K35" i="2" s="1"/>
  <c r="J23" i="2"/>
  <c r="I23" i="2"/>
  <c r="I35" i="2" s="1"/>
  <c r="G23" i="2"/>
  <c r="G35" i="2" s="1"/>
  <c r="F23" i="2"/>
  <c r="F35" i="2" s="1"/>
  <c r="E23" i="2"/>
  <c r="E35" i="2" s="1"/>
  <c r="D23" i="2"/>
  <c r="D35" i="2" s="1"/>
  <c r="C23" i="2"/>
  <c r="U22" i="2"/>
  <c r="U34" i="2" s="1"/>
  <c r="T22" i="2"/>
  <c r="T34" i="2" s="1"/>
  <c r="S22" i="2"/>
  <c r="S34" i="2" s="1"/>
  <c r="R22" i="2"/>
  <c r="R34" i="2" s="1"/>
  <c r="Q22" i="2"/>
  <c r="Q34" i="2" s="1"/>
  <c r="P22" i="2"/>
  <c r="P34" i="2" s="1"/>
  <c r="O22" i="2"/>
  <c r="O34" i="2" s="1"/>
  <c r="N22" i="2"/>
  <c r="N34" i="2" s="1"/>
  <c r="M22" i="2"/>
  <c r="M34" i="2" s="1"/>
  <c r="L22" i="2"/>
  <c r="L34" i="2" s="1"/>
  <c r="K22" i="2"/>
  <c r="K34" i="2" s="1"/>
  <c r="J22" i="2"/>
  <c r="J34" i="2" s="1"/>
  <c r="I22" i="2"/>
  <c r="I34" i="2" s="1"/>
  <c r="G22" i="2"/>
  <c r="G34" i="2" s="1"/>
  <c r="F22" i="2"/>
  <c r="F34" i="2" s="1"/>
  <c r="E22" i="2"/>
  <c r="E34" i="2" s="1"/>
  <c r="D22" i="2"/>
  <c r="D34" i="2" s="1"/>
  <c r="C22" i="2"/>
  <c r="C34" i="2" s="1"/>
  <c r="U21" i="2"/>
  <c r="U33" i="2" s="1"/>
  <c r="T21" i="2"/>
  <c r="T33" i="2" s="1"/>
  <c r="S21" i="2"/>
  <c r="S33" i="2" s="1"/>
  <c r="R21" i="2"/>
  <c r="R33" i="2" s="1"/>
  <c r="Q21" i="2"/>
  <c r="Q33" i="2" s="1"/>
  <c r="P21" i="2"/>
  <c r="O21" i="2"/>
  <c r="O33" i="2" s="1"/>
  <c r="N21" i="2"/>
  <c r="N33" i="2" s="1"/>
  <c r="M21" i="2"/>
  <c r="M33" i="2" s="1"/>
  <c r="L21" i="2"/>
  <c r="L33" i="2" s="1"/>
  <c r="K21" i="2"/>
  <c r="K33" i="2" s="1"/>
  <c r="J21" i="2"/>
  <c r="J33" i="2" s="1"/>
  <c r="I21" i="2"/>
  <c r="I33" i="2" s="1"/>
  <c r="G21" i="2"/>
  <c r="G33" i="2" s="1"/>
  <c r="F21" i="2"/>
  <c r="F33" i="2" s="1"/>
  <c r="E21" i="2"/>
  <c r="E33" i="2" s="1"/>
  <c r="D21" i="2"/>
  <c r="D33" i="2" s="1"/>
  <c r="C21" i="2"/>
  <c r="U20" i="2"/>
  <c r="U32" i="2" s="1"/>
  <c r="T20" i="2"/>
  <c r="T32" i="2" s="1"/>
  <c r="S20" i="2"/>
  <c r="S32" i="2" s="1"/>
  <c r="R20" i="2"/>
  <c r="R32" i="2" s="1"/>
  <c r="Q20" i="2"/>
  <c r="Q32" i="2" s="1"/>
  <c r="P20" i="2"/>
  <c r="P32" i="2" s="1"/>
  <c r="O20" i="2"/>
  <c r="O32" i="2" s="1"/>
  <c r="N20" i="2"/>
  <c r="N32" i="2" s="1"/>
  <c r="M20" i="2"/>
  <c r="M32" i="2" s="1"/>
  <c r="L20" i="2"/>
  <c r="L32" i="2" s="1"/>
  <c r="K20" i="2"/>
  <c r="K32" i="2" s="1"/>
  <c r="J20" i="2"/>
  <c r="J32" i="2" s="1"/>
  <c r="I20" i="2"/>
  <c r="I32" i="2" s="1"/>
  <c r="G20" i="2"/>
  <c r="G32" i="2" s="1"/>
  <c r="F20" i="2"/>
  <c r="F32" i="2" s="1"/>
  <c r="E20" i="2"/>
  <c r="E32" i="2" s="1"/>
  <c r="D20" i="2"/>
  <c r="D32" i="2" s="1"/>
  <c r="C20" i="2"/>
  <c r="C32" i="2" s="1"/>
  <c r="U19" i="2"/>
  <c r="U31" i="2" s="1"/>
  <c r="T19" i="2"/>
  <c r="T31" i="2" s="1"/>
  <c r="S19" i="2"/>
  <c r="S31" i="2" s="1"/>
  <c r="R19" i="2"/>
  <c r="R31" i="2" s="1"/>
  <c r="Q19" i="2"/>
  <c r="Q31" i="2" s="1"/>
  <c r="P19" i="2"/>
  <c r="P31" i="2" s="1"/>
  <c r="O19" i="2"/>
  <c r="O31" i="2" s="1"/>
  <c r="N19" i="2"/>
  <c r="N31" i="2" s="1"/>
  <c r="M19" i="2"/>
  <c r="M31" i="2" s="1"/>
  <c r="L19" i="2"/>
  <c r="L31" i="2" s="1"/>
  <c r="K19" i="2"/>
  <c r="K31" i="2" s="1"/>
  <c r="J19" i="2"/>
  <c r="J31" i="2" s="1"/>
  <c r="I19" i="2"/>
  <c r="I31" i="2" s="1"/>
  <c r="G19" i="2"/>
  <c r="G31" i="2" s="1"/>
  <c r="F19" i="2"/>
  <c r="F31" i="2" s="1"/>
  <c r="E19" i="2"/>
  <c r="E31" i="2" s="1"/>
  <c r="D19" i="2"/>
  <c r="D31" i="2" s="1"/>
  <c r="C19" i="2"/>
  <c r="U18" i="2"/>
  <c r="U30" i="2" s="1"/>
  <c r="T18" i="2"/>
  <c r="T30" i="2" s="1"/>
  <c r="S18" i="2"/>
  <c r="S30" i="2" s="1"/>
  <c r="R18" i="2"/>
  <c r="R30" i="2" s="1"/>
  <c r="Q18" i="2"/>
  <c r="Q30" i="2" s="1"/>
  <c r="P18" i="2"/>
  <c r="P30" i="2" s="1"/>
  <c r="O18" i="2"/>
  <c r="O30" i="2" s="1"/>
  <c r="N18" i="2"/>
  <c r="N30" i="2" s="1"/>
  <c r="M18" i="2"/>
  <c r="M30" i="2" s="1"/>
  <c r="L18" i="2"/>
  <c r="L30" i="2" s="1"/>
  <c r="K18" i="2"/>
  <c r="K30" i="2" s="1"/>
  <c r="J18" i="2"/>
  <c r="J30" i="2" s="1"/>
  <c r="I18" i="2"/>
  <c r="I30" i="2" s="1"/>
  <c r="G18" i="2"/>
  <c r="G30" i="2" s="1"/>
  <c r="F18" i="2"/>
  <c r="F30" i="2" s="1"/>
  <c r="E18" i="2"/>
  <c r="E30" i="2" s="1"/>
  <c r="D18" i="2"/>
  <c r="D30" i="2" s="1"/>
  <c r="C18" i="2"/>
  <c r="U17" i="2"/>
  <c r="U29" i="2" s="1"/>
  <c r="T17" i="2"/>
  <c r="T29" i="2" s="1"/>
  <c r="S17" i="2"/>
  <c r="S29" i="2" s="1"/>
  <c r="R17" i="2"/>
  <c r="R29" i="2" s="1"/>
  <c r="Q17" i="2"/>
  <c r="Q29" i="2" s="1"/>
  <c r="P17" i="2"/>
  <c r="P29" i="2" s="1"/>
  <c r="O17" i="2"/>
  <c r="O29" i="2" s="1"/>
  <c r="N17" i="2"/>
  <c r="N29" i="2" s="1"/>
  <c r="M17" i="2"/>
  <c r="M29" i="2" s="1"/>
  <c r="L17" i="2"/>
  <c r="L29" i="2" s="1"/>
  <c r="K17" i="2"/>
  <c r="K29" i="2" s="1"/>
  <c r="J17" i="2"/>
  <c r="J29" i="2" s="1"/>
  <c r="I17" i="2"/>
  <c r="I29" i="2" s="1"/>
  <c r="G17" i="2"/>
  <c r="G29" i="2" s="1"/>
  <c r="F17" i="2"/>
  <c r="F29" i="2" s="1"/>
  <c r="E17" i="2"/>
  <c r="E29" i="2" s="1"/>
  <c r="D17" i="2"/>
  <c r="D29" i="2" s="1"/>
  <c r="C17" i="2"/>
  <c r="C29" i="2" s="1"/>
  <c r="U16" i="2"/>
  <c r="U28" i="2" s="1"/>
  <c r="T16" i="2"/>
  <c r="T28" i="2" s="1"/>
  <c r="S16" i="2"/>
  <c r="S28" i="2" s="1"/>
  <c r="R16" i="2"/>
  <c r="R28" i="2" s="1"/>
  <c r="Q16" i="2"/>
  <c r="Q28" i="2" s="1"/>
  <c r="P16" i="2"/>
  <c r="P28" i="2" s="1"/>
  <c r="O16" i="2"/>
  <c r="O28" i="2" s="1"/>
  <c r="N16" i="2"/>
  <c r="N28" i="2" s="1"/>
  <c r="M16" i="2"/>
  <c r="M28" i="2" s="1"/>
  <c r="L16" i="2"/>
  <c r="L28" i="2" s="1"/>
  <c r="K16" i="2"/>
  <c r="K28" i="2" s="1"/>
  <c r="J16" i="2"/>
  <c r="J28" i="2" s="1"/>
  <c r="I16" i="2"/>
  <c r="I28" i="2" s="1"/>
  <c r="G16" i="2"/>
  <c r="G28" i="2" s="1"/>
  <c r="F16" i="2"/>
  <c r="F28" i="2" s="1"/>
  <c r="E16" i="2"/>
  <c r="E28" i="2" s="1"/>
  <c r="D16" i="2"/>
  <c r="D28" i="2" s="1"/>
  <c r="C16" i="2"/>
  <c r="U15" i="2"/>
  <c r="T15" i="2"/>
  <c r="S15" i="2"/>
  <c r="S27" i="2" s="1"/>
  <c r="R15" i="2"/>
  <c r="Q15" i="2"/>
  <c r="Q27" i="2" s="1"/>
  <c r="P15" i="2"/>
  <c r="P27" i="2" s="1"/>
  <c r="O15" i="2"/>
  <c r="O27" i="2" s="1"/>
  <c r="N15" i="2"/>
  <c r="N27" i="2" s="1"/>
  <c r="M15" i="2"/>
  <c r="M27" i="2" s="1"/>
  <c r="L15" i="2"/>
  <c r="L27" i="2" s="1"/>
  <c r="K15" i="2"/>
  <c r="K27" i="2" s="1"/>
  <c r="J15" i="2"/>
  <c r="J27" i="2" s="1"/>
  <c r="I15" i="2"/>
  <c r="I27" i="2" s="1"/>
  <c r="G15" i="2"/>
  <c r="G27" i="2" s="1"/>
  <c r="F15" i="2"/>
  <c r="F27" i="2" s="1"/>
  <c r="E15" i="2"/>
  <c r="E27" i="2" s="1"/>
  <c r="D15" i="2"/>
  <c r="C15" i="2"/>
  <c r="U14" i="2"/>
  <c r="U26" i="2" s="1"/>
  <c r="T14" i="2"/>
  <c r="T26" i="2" s="1"/>
  <c r="S14" i="2"/>
  <c r="S26" i="2" s="1"/>
  <c r="R14" i="2"/>
  <c r="R26" i="2" s="1"/>
  <c r="Q14" i="2"/>
  <c r="Q26" i="2" s="1"/>
  <c r="P14" i="2"/>
  <c r="P24" i="2" s="1"/>
  <c r="O14" i="2"/>
  <c r="O26" i="2" s="1"/>
  <c r="N14" i="2"/>
  <c r="M14" i="2"/>
  <c r="M26" i="2" s="1"/>
  <c r="L14" i="2"/>
  <c r="L26" i="2" s="1"/>
  <c r="K14" i="2"/>
  <c r="K26" i="2" s="1"/>
  <c r="J14" i="2"/>
  <c r="J26" i="2" s="1"/>
  <c r="I14" i="2"/>
  <c r="I26" i="2" s="1"/>
  <c r="G14" i="2"/>
  <c r="G26" i="2" s="1"/>
  <c r="F14" i="2"/>
  <c r="E14" i="2"/>
  <c r="D14" i="2"/>
  <c r="D26" i="2" s="1"/>
  <c r="C14" i="2"/>
  <c r="C26" i="2" s="1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G12" i="2"/>
  <c r="F12" i="2"/>
  <c r="E12" i="2"/>
  <c r="D12" i="2"/>
  <c r="C12" i="2"/>
  <c r="V11" i="2"/>
  <c r="V10" i="2"/>
  <c r="V9" i="2"/>
  <c r="V8" i="2"/>
  <c r="V7" i="2"/>
  <c r="V6" i="2"/>
  <c r="V5" i="2"/>
  <c r="V4" i="2"/>
  <c r="V3" i="2"/>
  <c r="V2" i="2"/>
  <c r="G24" i="3" l="1"/>
  <c r="P24" i="3"/>
  <c r="V18" i="3"/>
  <c r="M24" i="3"/>
  <c r="U24" i="3"/>
  <c r="K24" i="3"/>
  <c r="S24" i="3"/>
  <c r="E24" i="3"/>
  <c r="N24" i="3"/>
  <c r="V15" i="3"/>
  <c r="V23" i="3"/>
  <c r="O24" i="3"/>
  <c r="V20" i="3"/>
  <c r="V19" i="3"/>
  <c r="F24" i="3"/>
  <c r="V21" i="3"/>
  <c r="D24" i="3"/>
  <c r="D26" i="3"/>
  <c r="V22" i="3"/>
  <c r="C30" i="3"/>
  <c r="V30" i="3" s="1"/>
  <c r="I36" i="2"/>
  <c r="L36" i="2"/>
  <c r="P26" i="2"/>
  <c r="I24" i="2"/>
  <c r="J24" i="2"/>
  <c r="G36" i="2"/>
  <c r="V29" i="2"/>
  <c r="V22" i="2"/>
  <c r="V29" i="3"/>
  <c r="Q36" i="3"/>
  <c r="J36" i="3"/>
  <c r="R36" i="3"/>
  <c r="M36" i="3"/>
  <c r="D36" i="3"/>
  <c r="L36" i="3"/>
  <c r="T36" i="3"/>
  <c r="U36" i="3"/>
  <c r="I36" i="3"/>
  <c r="V14" i="3"/>
  <c r="V17" i="3"/>
  <c r="I24" i="3"/>
  <c r="Q24" i="3"/>
  <c r="E26" i="3"/>
  <c r="N26" i="3"/>
  <c r="N36" i="3" s="1"/>
  <c r="K27" i="3"/>
  <c r="K36" i="3" s="1"/>
  <c r="S27" i="3"/>
  <c r="S36" i="3" s="1"/>
  <c r="G28" i="3"/>
  <c r="P28" i="3"/>
  <c r="P36" i="3" s="1"/>
  <c r="C32" i="3"/>
  <c r="V32" i="3" s="1"/>
  <c r="E34" i="3"/>
  <c r="V34" i="3" s="1"/>
  <c r="J24" i="3"/>
  <c r="R24" i="3"/>
  <c r="F26" i="3"/>
  <c r="F36" i="3" s="1"/>
  <c r="O26" i="3"/>
  <c r="O36" i="3" s="1"/>
  <c r="C27" i="3"/>
  <c r="C35" i="3"/>
  <c r="C24" i="3"/>
  <c r="L24" i="3"/>
  <c r="T24" i="3"/>
  <c r="C33" i="3"/>
  <c r="V33" i="3" s="1"/>
  <c r="V16" i="3"/>
  <c r="V24" i="3"/>
  <c r="C31" i="3"/>
  <c r="V31" i="3" s="1"/>
  <c r="V34" i="2"/>
  <c r="Q36" i="2"/>
  <c r="O36" i="2"/>
  <c r="P36" i="2"/>
  <c r="R24" i="2"/>
  <c r="V20" i="2"/>
  <c r="V23" i="2"/>
  <c r="S24" i="2"/>
  <c r="E24" i="2"/>
  <c r="N24" i="2"/>
  <c r="V14" i="2"/>
  <c r="V17" i="2"/>
  <c r="C33" i="2"/>
  <c r="V33" i="2" s="1"/>
  <c r="V21" i="2"/>
  <c r="G24" i="2"/>
  <c r="F24" i="2"/>
  <c r="O24" i="2"/>
  <c r="C24" i="2"/>
  <c r="L24" i="2"/>
  <c r="T24" i="2"/>
  <c r="V18" i="2"/>
  <c r="C30" i="2"/>
  <c r="V30" i="2" s="1"/>
  <c r="E26" i="2"/>
  <c r="E36" i="2" s="1"/>
  <c r="D24" i="2"/>
  <c r="M24" i="2"/>
  <c r="U24" i="2"/>
  <c r="F26" i="2"/>
  <c r="F36" i="2" s="1"/>
  <c r="C27" i="2"/>
  <c r="T27" i="2"/>
  <c r="T36" i="2" s="1"/>
  <c r="V15" i="2"/>
  <c r="V19" i="2"/>
  <c r="K24" i="2"/>
  <c r="D27" i="2"/>
  <c r="D36" i="2" s="1"/>
  <c r="U27" i="2"/>
  <c r="U36" i="2" s="1"/>
  <c r="V32" i="2"/>
  <c r="J36" i="2"/>
  <c r="R36" i="2"/>
  <c r="V16" i="2"/>
  <c r="M36" i="2"/>
  <c r="K36" i="2"/>
  <c r="S36" i="2"/>
  <c r="Q24" i="2"/>
  <c r="N26" i="2"/>
  <c r="N36" i="2" s="1"/>
  <c r="C28" i="2"/>
  <c r="V28" i="2" s="1"/>
  <c r="V24" i="2"/>
  <c r="C31" i="2"/>
  <c r="V31" i="2" s="1"/>
  <c r="E36" i="3" l="1"/>
  <c r="V27" i="3"/>
  <c r="V28" i="3"/>
  <c r="V26" i="3"/>
  <c r="V26" i="2"/>
  <c r="C36" i="2"/>
  <c r="V36" i="3"/>
  <c r="V35" i="3"/>
  <c r="G36" i="3"/>
  <c r="C36" i="3"/>
  <c r="V35" i="2"/>
  <c r="V36" i="2"/>
  <c r="V27" i="2"/>
  <c r="U5" i="1" l="1"/>
  <c r="C17" i="1"/>
  <c r="C29" i="1" s="1"/>
  <c r="K23" i="1"/>
  <c r="K35" i="1" s="1"/>
  <c r="T23" i="1"/>
  <c r="T35" i="1" s="1"/>
  <c r="R23" i="1"/>
  <c r="R35" i="1" s="1"/>
  <c r="Q23" i="1"/>
  <c r="Q35" i="1" s="1"/>
  <c r="P23" i="1"/>
  <c r="P35" i="1" s="1"/>
  <c r="N23" i="1"/>
  <c r="N35" i="1" s="1"/>
  <c r="M23" i="1"/>
  <c r="M35" i="1" s="1"/>
  <c r="L23" i="1"/>
  <c r="L35" i="1" s="1"/>
  <c r="J23" i="1"/>
  <c r="J35" i="1" s="1"/>
  <c r="I23" i="1"/>
  <c r="I35" i="1" s="1"/>
  <c r="G23" i="1"/>
  <c r="G35" i="1" s="1"/>
  <c r="F23" i="1"/>
  <c r="F35" i="1" s="1"/>
  <c r="D23" i="1"/>
  <c r="D35" i="1" s="1"/>
  <c r="C23" i="1"/>
  <c r="C35" i="1" s="1"/>
  <c r="T14" i="1"/>
  <c r="T26" i="1" s="1"/>
  <c r="T15" i="1"/>
  <c r="T27" i="1" s="1"/>
  <c r="T16" i="1"/>
  <c r="T28" i="1" s="1"/>
  <c r="T17" i="1"/>
  <c r="T29" i="1" s="1"/>
  <c r="T18" i="1"/>
  <c r="T30" i="1" s="1"/>
  <c r="T19" i="1"/>
  <c r="T20" i="1"/>
  <c r="T32" i="1" s="1"/>
  <c r="T21" i="1"/>
  <c r="T33" i="1" s="1"/>
  <c r="T22" i="1"/>
  <c r="T34" i="1" s="1"/>
  <c r="E14" i="1"/>
  <c r="E26" i="1" s="1"/>
  <c r="F14" i="1"/>
  <c r="F26" i="1" s="1"/>
  <c r="G14" i="1"/>
  <c r="G26" i="1" s="1"/>
  <c r="I14" i="1"/>
  <c r="I26" i="1" s="1"/>
  <c r="J14" i="1"/>
  <c r="J26" i="1" s="1"/>
  <c r="K14" i="1"/>
  <c r="K26" i="1" s="1"/>
  <c r="L14" i="1"/>
  <c r="L26" i="1" s="1"/>
  <c r="M14" i="1"/>
  <c r="M26" i="1" s="1"/>
  <c r="N14" i="1"/>
  <c r="N26" i="1" s="1"/>
  <c r="O14" i="1"/>
  <c r="O26" i="1" s="1"/>
  <c r="P14" i="1"/>
  <c r="P26" i="1" s="1"/>
  <c r="Q14" i="1"/>
  <c r="Q26" i="1" s="1"/>
  <c r="R14" i="1"/>
  <c r="R26" i="1" s="1"/>
  <c r="S14" i="1"/>
  <c r="S26" i="1" s="1"/>
  <c r="E15" i="1"/>
  <c r="E27" i="1" s="1"/>
  <c r="F15" i="1"/>
  <c r="F27" i="1" s="1"/>
  <c r="G15" i="1"/>
  <c r="G27" i="1" s="1"/>
  <c r="I15" i="1"/>
  <c r="J15" i="1"/>
  <c r="J27" i="1" s="1"/>
  <c r="K15" i="1"/>
  <c r="K27" i="1" s="1"/>
  <c r="L15" i="1"/>
  <c r="L27" i="1" s="1"/>
  <c r="M15" i="1"/>
  <c r="M27" i="1" s="1"/>
  <c r="N15" i="1"/>
  <c r="N27" i="1" s="1"/>
  <c r="O15" i="1"/>
  <c r="O27" i="1" s="1"/>
  <c r="P15" i="1"/>
  <c r="P27" i="1" s="1"/>
  <c r="Q15" i="1"/>
  <c r="Q27" i="1" s="1"/>
  <c r="R15" i="1"/>
  <c r="R27" i="1" s="1"/>
  <c r="S15" i="1"/>
  <c r="S27" i="1" s="1"/>
  <c r="E16" i="1"/>
  <c r="E28" i="1" s="1"/>
  <c r="F16" i="1"/>
  <c r="F28" i="1" s="1"/>
  <c r="G16" i="1"/>
  <c r="G28" i="1" s="1"/>
  <c r="I16" i="1"/>
  <c r="I28" i="1" s="1"/>
  <c r="J16" i="1"/>
  <c r="J28" i="1" s="1"/>
  <c r="K16" i="1"/>
  <c r="K28" i="1" s="1"/>
  <c r="L16" i="1"/>
  <c r="L28" i="1" s="1"/>
  <c r="M16" i="1"/>
  <c r="M28" i="1" s="1"/>
  <c r="N16" i="1"/>
  <c r="N28" i="1" s="1"/>
  <c r="O16" i="1"/>
  <c r="O28" i="1" s="1"/>
  <c r="P16" i="1"/>
  <c r="P28" i="1" s="1"/>
  <c r="Q16" i="1"/>
  <c r="Q28" i="1" s="1"/>
  <c r="R16" i="1"/>
  <c r="R28" i="1" s="1"/>
  <c r="S16" i="1"/>
  <c r="S28" i="1" s="1"/>
  <c r="E17" i="1"/>
  <c r="E29" i="1" s="1"/>
  <c r="F17" i="1"/>
  <c r="F29" i="1" s="1"/>
  <c r="G17" i="1"/>
  <c r="G29" i="1" s="1"/>
  <c r="I17" i="1"/>
  <c r="I29" i="1" s="1"/>
  <c r="J17" i="1"/>
  <c r="J29" i="1" s="1"/>
  <c r="K17" i="1"/>
  <c r="K29" i="1" s="1"/>
  <c r="L17" i="1"/>
  <c r="L29" i="1" s="1"/>
  <c r="M17" i="1"/>
  <c r="M29" i="1" s="1"/>
  <c r="N17" i="1"/>
  <c r="N29" i="1" s="1"/>
  <c r="O17" i="1"/>
  <c r="O29" i="1" s="1"/>
  <c r="P17" i="1"/>
  <c r="P29" i="1" s="1"/>
  <c r="Q17" i="1"/>
  <c r="Q29" i="1" s="1"/>
  <c r="R17" i="1"/>
  <c r="R29" i="1" s="1"/>
  <c r="S17" i="1"/>
  <c r="S29" i="1" s="1"/>
  <c r="E18" i="1"/>
  <c r="E30" i="1" s="1"/>
  <c r="F18" i="1"/>
  <c r="F30" i="1" s="1"/>
  <c r="G18" i="1"/>
  <c r="G30" i="1" s="1"/>
  <c r="I18" i="1"/>
  <c r="I30" i="1" s="1"/>
  <c r="J18" i="1"/>
  <c r="J30" i="1" s="1"/>
  <c r="K18" i="1"/>
  <c r="K30" i="1" s="1"/>
  <c r="L18" i="1"/>
  <c r="L30" i="1" s="1"/>
  <c r="M18" i="1"/>
  <c r="M30" i="1" s="1"/>
  <c r="N18" i="1"/>
  <c r="N30" i="1" s="1"/>
  <c r="O18" i="1"/>
  <c r="O30" i="1" s="1"/>
  <c r="P18" i="1"/>
  <c r="P30" i="1" s="1"/>
  <c r="Q18" i="1"/>
  <c r="Q30" i="1" s="1"/>
  <c r="R18" i="1"/>
  <c r="R30" i="1" s="1"/>
  <c r="S18" i="1"/>
  <c r="S30" i="1" s="1"/>
  <c r="E19" i="1"/>
  <c r="E31" i="1" s="1"/>
  <c r="F19" i="1"/>
  <c r="F31" i="1" s="1"/>
  <c r="G19" i="1"/>
  <c r="G31" i="1" s="1"/>
  <c r="I19" i="1"/>
  <c r="I31" i="1" s="1"/>
  <c r="J19" i="1"/>
  <c r="J31" i="1" s="1"/>
  <c r="K19" i="1"/>
  <c r="K31" i="1" s="1"/>
  <c r="L19" i="1"/>
  <c r="L31" i="1" s="1"/>
  <c r="M19" i="1"/>
  <c r="M31" i="1" s="1"/>
  <c r="N19" i="1"/>
  <c r="N31" i="1" s="1"/>
  <c r="O19" i="1"/>
  <c r="O31" i="1" s="1"/>
  <c r="P19" i="1"/>
  <c r="P31" i="1" s="1"/>
  <c r="Q19" i="1"/>
  <c r="Q31" i="1" s="1"/>
  <c r="R19" i="1"/>
  <c r="R31" i="1" s="1"/>
  <c r="S19" i="1"/>
  <c r="S31" i="1" s="1"/>
  <c r="E20" i="1"/>
  <c r="E32" i="1" s="1"/>
  <c r="F20" i="1"/>
  <c r="F32" i="1" s="1"/>
  <c r="G20" i="1"/>
  <c r="G32" i="1" s="1"/>
  <c r="I20" i="1"/>
  <c r="I32" i="1" s="1"/>
  <c r="J20" i="1"/>
  <c r="J32" i="1" s="1"/>
  <c r="K20" i="1"/>
  <c r="K32" i="1" s="1"/>
  <c r="L20" i="1"/>
  <c r="L32" i="1" s="1"/>
  <c r="M20" i="1"/>
  <c r="M32" i="1" s="1"/>
  <c r="N20" i="1"/>
  <c r="N32" i="1" s="1"/>
  <c r="O20" i="1"/>
  <c r="O32" i="1" s="1"/>
  <c r="P20" i="1"/>
  <c r="P32" i="1" s="1"/>
  <c r="Q20" i="1"/>
  <c r="Q32" i="1" s="1"/>
  <c r="R20" i="1"/>
  <c r="R32" i="1" s="1"/>
  <c r="S20" i="1"/>
  <c r="S32" i="1" s="1"/>
  <c r="E21" i="1"/>
  <c r="E33" i="1" s="1"/>
  <c r="F21" i="1"/>
  <c r="F33" i="1" s="1"/>
  <c r="G21" i="1"/>
  <c r="G33" i="1" s="1"/>
  <c r="I21" i="1"/>
  <c r="I33" i="1" s="1"/>
  <c r="J21" i="1"/>
  <c r="J33" i="1" s="1"/>
  <c r="K21" i="1"/>
  <c r="K33" i="1" s="1"/>
  <c r="L21" i="1"/>
  <c r="L33" i="1" s="1"/>
  <c r="M21" i="1"/>
  <c r="M33" i="1" s="1"/>
  <c r="N21" i="1"/>
  <c r="N33" i="1" s="1"/>
  <c r="O21" i="1"/>
  <c r="O33" i="1" s="1"/>
  <c r="P21" i="1"/>
  <c r="P33" i="1" s="1"/>
  <c r="Q21" i="1"/>
  <c r="Q33" i="1" s="1"/>
  <c r="R21" i="1"/>
  <c r="R33" i="1" s="1"/>
  <c r="S21" i="1"/>
  <c r="S33" i="1" s="1"/>
  <c r="E22" i="1"/>
  <c r="E34" i="1" s="1"/>
  <c r="F22" i="1"/>
  <c r="F34" i="1" s="1"/>
  <c r="G22" i="1"/>
  <c r="G34" i="1" s="1"/>
  <c r="I22" i="1"/>
  <c r="I34" i="1" s="1"/>
  <c r="J22" i="1"/>
  <c r="J34" i="1" s="1"/>
  <c r="K22" i="1"/>
  <c r="K34" i="1" s="1"/>
  <c r="L22" i="1"/>
  <c r="L34" i="1" s="1"/>
  <c r="M22" i="1"/>
  <c r="M34" i="1" s="1"/>
  <c r="N22" i="1"/>
  <c r="N34" i="1" s="1"/>
  <c r="O22" i="1"/>
  <c r="O34" i="1" s="1"/>
  <c r="P22" i="1"/>
  <c r="P34" i="1" s="1"/>
  <c r="Q22" i="1"/>
  <c r="Q34" i="1" s="1"/>
  <c r="R22" i="1"/>
  <c r="R34" i="1" s="1"/>
  <c r="S22" i="1"/>
  <c r="S34" i="1" s="1"/>
  <c r="E23" i="1"/>
  <c r="E35" i="1" s="1"/>
  <c r="O23" i="1"/>
  <c r="O35" i="1" s="1"/>
  <c r="S23" i="1"/>
  <c r="S35" i="1" s="1"/>
  <c r="D14" i="1"/>
  <c r="D26" i="1" s="1"/>
  <c r="D15" i="1"/>
  <c r="D27" i="1" s="1"/>
  <c r="D16" i="1"/>
  <c r="D28" i="1" s="1"/>
  <c r="D17" i="1"/>
  <c r="D29" i="1" s="1"/>
  <c r="D18" i="1"/>
  <c r="D30" i="1" s="1"/>
  <c r="D19" i="1"/>
  <c r="D31" i="1" s="1"/>
  <c r="D20" i="1"/>
  <c r="D32" i="1" s="1"/>
  <c r="D21" i="1"/>
  <c r="D33" i="1" s="1"/>
  <c r="D22" i="1"/>
  <c r="D34" i="1" s="1"/>
  <c r="C15" i="1"/>
  <c r="C27" i="1" s="1"/>
  <c r="C16" i="1"/>
  <c r="C28" i="1" s="1"/>
  <c r="C18" i="1"/>
  <c r="C30" i="1" s="1"/>
  <c r="C19" i="1"/>
  <c r="C31" i="1" s="1"/>
  <c r="C20" i="1"/>
  <c r="C21" i="1"/>
  <c r="C33" i="1" s="1"/>
  <c r="C22" i="1"/>
  <c r="C34" i="1" s="1"/>
  <c r="C14" i="1"/>
  <c r="U12" i="1"/>
  <c r="U3" i="1"/>
  <c r="U4" i="1"/>
  <c r="U6" i="1"/>
  <c r="U7" i="1"/>
  <c r="U8" i="1"/>
  <c r="U9" i="1"/>
  <c r="U10" i="1"/>
  <c r="U11" i="1"/>
  <c r="U2" i="1"/>
  <c r="D12" i="1"/>
  <c r="E12" i="1"/>
  <c r="F12" i="1"/>
  <c r="G12" i="1"/>
  <c r="I12" i="1"/>
  <c r="J12" i="1"/>
  <c r="K12" i="1"/>
  <c r="L12" i="1"/>
  <c r="M12" i="1"/>
  <c r="N12" i="1"/>
  <c r="O12" i="1"/>
  <c r="P12" i="1"/>
  <c r="Q12" i="1"/>
  <c r="R12" i="1"/>
  <c r="S12" i="1"/>
  <c r="T12" i="1"/>
  <c r="C12" i="1"/>
  <c r="U29" i="1" l="1"/>
  <c r="U17" i="1"/>
  <c r="U20" i="1"/>
  <c r="U14" i="1"/>
  <c r="U18" i="1"/>
  <c r="U33" i="1"/>
  <c r="C32" i="1"/>
  <c r="U32" i="1" s="1"/>
  <c r="P36" i="1"/>
  <c r="I24" i="1"/>
  <c r="U30" i="1"/>
  <c r="D36" i="1"/>
  <c r="S36" i="1"/>
  <c r="M36" i="1"/>
  <c r="G36" i="1"/>
  <c r="R36" i="1"/>
  <c r="F36" i="1"/>
  <c r="N36" i="1"/>
  <c r="Q36" i="1"/>
  <c r="K36" i="1"/>
  <c r="E36" i="1"/>
  <c r="J36" i="1"/>
  <c r="O36" i="1"/>
  <c r="L36" i="1"/>
  <c r="U28" i="1"/>
  <c r="U34" i="1"/>
  <c r="P24" i="1"/>
  <c r="J24" i="1"/>
  <c r="D24" i="1"/>
  <c r="U15" i="1"/>
  <c r="U21" i="1"/>
  <c r="O24" i="1"/>
  <c r="U16" i="1"/>
  <c r="N24" i="1"/>
  <c r="S24" i="1"/>
  <c r="M24" i="1"/>
  <c r="G24" i="1"/>
  <c r="C26" i="1"/>
  <c r="U22" i="1"/>
  <c r="I27" i="1"/>
  <c r="I36" i="1" s="1"/>
  <c r="R24" i="1"/>
  <c r="L24" i="1"/>
  <c r="F24" i="1"/>
  <c r="U19" i="1"/>
  <c r="Q24" i="1"/>
  <c r="K24" i="1"/>
  <c r="E24" i="1"/>
  <c r="T24" i="1"/>
  <c r="U23" i="1"/>
  <c r="U24" i="1"/>
  <c r="C24" i="1"/>
  <c r="T31" i="1"/>
  <c r="U31" i="1" s="1"/>
  <c r="U36" i="1" l="1"/>
  <c r="T36" i="1"/>
  <c r="U35" i="1"/>
  <c r="U26" i="1"/>
  <c r="C36" i="1"/>
  <c r="U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G1" authorId="0" shapeId="0" xr:uid="{DF96514B-FE88-40F4-B5EF-FF509FC17A4C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  <comment ref="G13" authorId="0" shapeId="0" xr:uid="{CB08888E-4DC3-4E31-888B-D80E7084627B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  <comment ref="G25" authorId="0" shapeId="0" xr:uid="{09217BD7-2839-4853-B334-B31566A26779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</commentList>
</comments>
</file>

<file path=xl/sharedStrings.xml><?xml version="1.0" encoding="utf-8"?>
<sst xmlns="http://schemas.openxmlformats.org/spreadsheetml/2006/main" count="337" uniqueCount="38">
  <si>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</si>
  <si>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</si>
  <si>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</si>
  <si>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</si>
  <si>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</si>
  <si>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</si>
  <si>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</si>
  <si>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</si>
  <si>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</si>
  <si>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</si>
  <si>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</si>
  <si>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</si>
  <si>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NDOC Pardon Parole</t>
  </si>
  <si>
    <t>Nye</t>
  </si>
  <si>
    <t>Pershing</t>
  </si>
  <si>
    <t>Storey</t>
  </si>
  <si>
    <t>Washoe</t>
  </si>
  <si>
    <t>White Pine</t>
  </si>
  <si>
    <t>Legal Problem Code</t>
  </si>
  <si>
    <t>Appeals (Felony &amp; GM)</t>
  </si>
  <si>
    <t>Cat. A (non-capital) felonies and cat. B felonies (max. &gt; 10 years)</t>
  </si>
  <si>
    <t>Cat. B Felonies (max. &lt;= 10 years), C, D, E felonies, and GM)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</si>
  <si>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</si>
  <si>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</si>
  <si>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</si>
  <si>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</si>
  <si>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</si>
  <si>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</si>
  <si>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WEIGHT</t>
  </si>
  <si>
    <t>Specialty Court ( Annual)</t>
  </si>
  <si>
    <t>Specialty Court ( Annual based on # of Specialty Courts)</t>
  </si>
  <si>
    <t>Elko (self report)</t>
  </si>
  <si>
    <t>Elko PD (self report)</t>
  </si>
  <si>
    <t>OPEN</t>
  </si>
  <si>
    <t>OPENED</t>
  </si>
  <si>
    <t>CLOSED</t>
  </si>
  <si>
    <t>Elko Self Report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</si>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</sst>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4" fillId="0" borderId="0" xfId="0" applyFont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4th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OPEN!$C$26:$T$26</c:f>
              <c:numCache>
                <c:formatCode>General</c:formatCode>
                <c:ptCount val="15"/>
                <c:pt idx="0">
                  <c:v>0.2513284503805831</c:v>
                </c:pt>
                <c:pt idx="1">
                  <c:v>0</c:v>
                </c:pt>
                <c:pt idx="2">
                  <c:v>3.5904064340083301E-2</c:v>
                </c:pt>
                <c:pt idx="3">
                  <c:v>0.28723251472066641</c:v>
                </c:pt>
                <c:pt idx="4">
                  <c:v>7.1808128680166602E-2</c:v>
                </c:pt>
                <c:pt idx="5">
                  <c:v>0</c:v>
                </c:pt>
                <c:pt idx="6">
                  <c:v>0.28723251472066641</c:v>
                </c:pt>
                <c:pt idx="7">
                  <c:v>7.1808128680166602E-2</c:v>
                </c:pt>
                <c:pt idx="8">
                  <c:v>0</c:v>
                </c:pt>
                <c:pt idx="9">
                  <c:v>0.1077121930202499</c:v>
                </c:pt>
                <c:pt idx="10">
                  <c:v>7.1808128680166602E-2</c:v>
                </c:pt>
                <c:pt idx="11">
                  <c:v>7.1808128680166602E-2</c:v>
                </c:pt>
                <c:pt idx="12">
                  <c:v>0.1077121930202499</c:v>
                </c:pt>
                <c:pt idx="13">
                  <c:v>0</c:v>
                </c:pt>
                <c:pt idx="14">
                  <c:v>0.1077121930202499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A-4419-9887-8D8531CE34DD}"/>
            </c:ext>
          </c:extLst>
        </c:ser>
        <c:ser>
          <c:idx val="1"/>
          <c:order val="1"/>
          <c:tx>
            <c:strRef>
              <c:f>OPEN!$B$27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OPEN!$C$27:$T$27</c:f>
              <c:numCache>
                <c:formatCode>General</c:formatCode>
                <c:ptCount val="15"/>
                <c:pt idx="0">
                  <c:v>0.9694097371822491</c:v>
                </c:pt>
                <c:pt idx="1">
                  <c:v>0.86169754416199917</c:v>
                </c:pt>
                <c:pt idx="2">
                  <c:v>1.9388194743644982</c:v>
                </c:pt>
                <c:pt idx="3">
                  <c:v>2.0824357317248312</c:v>
                </c:pt>
                <c:pt idx="4">
                  <c:v>7.1808128680166602E-2</c:v>
                </c:pt>
                <c:pt idx="5">
                  <c:v>0.1077121930202499</c:v>
                </c:pt>
                <c:pt idx="6">
                  <c:v>1.077121930202499</c:v>
                </c:pt>
                <c:pt idx="7">
                  <c:v>0.35904064340083297</c:v>
                </c:pt>
                <c:pt idx="8">
                  <c:v>0.1077121930202499</c:v>
                </c:pt>
                <c:pt idx="9">
                  <c:v>1.5079707022834985</c:v>
                </c:pt>
                <c:pt idx="10">
                  <c:v>0.17952032170041649</c:v>
                </c:pt>
                <c:pt idx="11">
                  <c:v>4.2725836564699131</c:v>
                </c:pt>
                <c:pt idx="12">
                  <c:v>0.53856096510124951</c:v>
                </c:pt>
                <c:pt idx="13">
                  <c:v>0.1436162573603332</c:v>
                </c:pt>
                <c:pt idx="14">
                  <c:v>0.57446502944133282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A-4419-9887-8D8531CE34DD}"/>
            </c:ext>
          </c:extLst>
        </c:ser>
        <c:ser>
          <c:idx val="2"/>
          <c:order val="2"/>
          <c:tx>
            <c:strRef>
              <c:f>OPEN!$B$28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OPEN!$C$28:$T$28</c:f>
              <c:numCache>
                <c:formatCode>General</c:formatCode>
                <c:ptCount val="15"/>
                <c:pt idx="0">
                  <c:v>7.0371966106563271</c:v>
                </c:pt>
                <c:pt idx="1">
                  <c:v>2.384029872181531</c:v>
                </c:pt>
                <c:pt idx="2">
                  <c:v>11.230791325578057</c:v>
                </c:pt>
                <c:pt idx="3">
                  <c:v>8.8467614533965246</c:v>
                </c:pt>
                <c:pt idx="4">
                  <c:v>0.21542438604049979</c:v>
                </c:pt>
                <c:pt idx="5">
                  <c:v>0.38776389487289964</c:v>
                </c:pt>
                <c:pt idx="6">
                  <c:v>3.1021111589831971</c:v>
                </c:pt>
                <c:pt idx="7">
                  <c:v>1.4792474508114319</c:v>
                </c:pt>
                <c:pt idx="8">
                  <c:v>0.70371966106563266</c:v>
                </c:pt>
                <c:pt idx="9">
                  <c:v>8.9185695820766924</c:v>
                </c:pt>
                <c:pt idx="10">
                  <c:v>2.384029872181531</c:v>
                </c:pt>
                <c:pt idx="11">
                  <c:v>28.565273588970275</c:v>
                </c:pt>
                <c:pt idx="12">
                  <c:v>2.2978601177653313</c:v>
                </c:pt>
                <c:pt idx="13">
                  <c:v>0.77552778974579928</c:v>
                </c:pt>
                <c:pt idx="14">
                  <c:v>3.1739192876633635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A-4419-9887-8D8531CE34DD}"/>
            </c:ext>
          </c:extLst>
        </c:ser>
        <c:ser>
          <c:idx val="3"/>
          <c:order val="3"/>
          <c:tx>
            <c:strRef>
              <c:f>OPEN!$B$29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OPEN!$C$29:$T$29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5.2385466034755135</c:v>
                </c:pt>
                <c:pt idx="4">
                  <c:v>2.6192733017377567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2.6192733017377567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5.2385466034755135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A-4419-9887-8D8531CE34DD}"/>
            </c:ext>
          </c:extLst>
        </c:ser>
        <c:ser>
          <c:idx val="4"/>
          <c:order val="4"/>
          <c:tx>
            <c:strRef>
              <c:f>OPEN!$B$30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OPEN!$C$30:$T$30</c:f>
              <c:numCache>
                <c:formatCode>General</c:formatCode>
                <c:ptCount val="15"/>
                <c:pt idx="0">
                  <c:v>0.57626023265833692</c:v>
                </c:pt>
                <c:pt idx="1">
                  <c:v>6.4627315812149935E-2</c:v>
                </c:pt>
                <c:pt idx="2">
                  <c:v>0.60857389056441191</c:v>
                </c:pt>
                <c:pt idx="3">
                  <c:v>0.61395950021542445</c:v>
                </c:pt>
                <c:pt idx="4">
                  <c:v>0</c:v>
                </c:pt>
                <c:pt idx="5">
                  <c:v>5.3856096510124952E-3</c:v>
                </c:pt>
                <c:pt idx="6">
                  <c:v>0.21542438604049979</c:v>
                </c:pt>
                <c:pt idx="7">
                  <c:v>4.8470486859112455E-2</c:v>
                </c:pt>
                <c:pt idx="8">
                  <c:v>0</c:v>
                </c:pt>
                <c:pt idx="9">
                  <c:v>1.2656182679879364</c:v>
                </c:pt>
                <c:pt idx="10">
                  <c:v>0.11309780267126239</c:v>
                </c:pt>
                <c:pt idx="11">
                  <c:v>0.61934510986643687</c:v>
                </c:pt>
                <c:pt idx="12">
                  <c:v>0.16156828953037486</c:v>
                </c:pt>
                <c:pt idx="13">
                  <c:v>5.3856096510124952E-3</c:v>
                </c:pt>
                <c:pt idx="14">
                  <c:v>0.11848341232227488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A-4419-9887-8D8531CE34DD}"/>
            </c:ext>
          </c:extLst>
        </c:ser>
        <c:ser>
          <c:idx val="5"/>
          <c:order val="5"/>
          <c:tx>
            <c:strRef>
              <c:f>OPEN!$B$31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OPEN!$C$31:$T$31</c:f>
              <c:numCache>
                <c:formatCode>General</c:formatCode>
                <c:ptCount val="15"/>
                <c:pt idx="0">
                  <c:v>1.176217147781129</c:v>
                </c:pt>
                <c:pt idx="1">
                  <c:v>9.3350567284216576E-2</c:v>
                </c:pt>
                <c:pt idx="2">
                  <c:v>0.18670113456843315</c:v>
                </c:pt>
                <c:pt idx="3">
                  <c:v>0.28005170185264971</c:v>
                </c:pt>
                <c:pt idx="4">
                  <c:v>1.8670113456843315E-2</c:v>
                </c:pt>
                <c:pt idx="5">
                  <c:v>0</c:v>
                </c:pt>
                <c:pt idx="6">
                  <c:v>5.6010340370529946E-2</c:v>
                </c:pt>
                <c:pt idx="7">
                  <c:v>0</c:v>
                </c:pt>
                <c:pt idx="8">
                  <c:v>0</c:v>
                </c:pt>
                <c:pt idx="9">
                  <c:v>0.50409306333476955</c:v>
                </c:pt>
                <c:pt idx="10">
                  <c:v>0</c:v>
                </c:pt>
                <c:pt idx="11">
                  <c:v>3.734022691368663E-2</c:v>
                </c:pt>
                <c:pt idx="12">
                  <c:v>3.734022691368663E-2</c:v>
                </c:pt>
                <c:pt idx="13">
                  <c:v>0</c:v>
                </c:pt>
                <c:pt idx="14">
                  <c:v>0.13069079419790322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3A-4419-9887-8D8531CE34DD}"/>
            </c:ext>
          </c:extLst>
        </c:ser>
        <c:ser>
          <c:idx val="6"/>
          <c:order val="6"/>
          <c:tx>
            <c:strRef>
              <c:f>OPEN!$B$32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OPEN!$C$32:$T$32</c:f>
              <c:numCache>
                <c:formatCode>General</c:formatCode>
                <c:ptCount val="15"/>
                <c:pt idx="0">
                  <c:v>1.3313227057302888</c:v>
                </c:pt>
                <c:pt idx="1">
                  <c:v>0.47393364928909953</c:v>
                </c:pt>
                <c:pt idx="2">
                  <c:v>3.2873761309780267</c:v>
                </c:pt>
                <c:pt idx="3">
                  <c:v>2.2317966393795778</c:v>
                </c:pt>
                <c:pt idx="4">
                  <c:v>1.7233950883239983E-2</c:v>
                </c:pt>
                <c:pt idx="5">
                  <c:v>0.1034037052994399</c:v>
                </c:pt>
                <c:pt idx="6">
                  <c:v>0.35329599310641968</c:v>
                </c:pt>
                <c:pt idx="7">
                  <c:v>0.35760448082722968</c:v>
                </c:pt>
                <c:pt idx="8">
                  <c:v>6.4627315812149935E-2</c:v>
                </c:pt>
                <c:pt idx="9">
                  <c:v>4.5928479103834556</c:v>
                </c:pt>
                <c:pt idx="10">
                  <c:v>0.19819043515725981</c:v>
                </c:pt>
                <c:pt idx="11">
                  <c:v>4.4549763033175358</c:v>
                </c:pt>
                <c:pt idx="12">
                  <c:v>0.39638087031451963</c:v>
                </c:pt>
                <c:pt idx="13">
                  <c:v>0.32744506678155971</c:v>
                </c:pt>
                <c:pt idx="14">
                  <c:v>0.22834984920292978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3A-4419-9887-8D8531CE34DD}"/>
            </c:ext>
          </c:extLst>
        </c:ser>
        <c:ser>
          <c:idx val="7"/>
          <c:order val="7"/>
          <c:tx>
            <c:strRef>
              <c:f>OPEN!$B$33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OPEN!$C$33:$T$33</c:f>
              <c:numCache>
                <c:formatCode>General</c:formatCode>
                <c:ptCount val="15"/>
                <c:pt idx="0">
                  <c:v>0.91914404710613251</c:v>
                </c:pt>
                <c:pt idx="1">
                  <c:v>0.38776389487289964</c:v>
                </c:pt>
                <c:pt idx="2">
                  <c:v>2.7789745799224472</c:v>
                </c:pt>
                <c:pt idx="3">
                  <c:v>1.034037052994399</c:v>
                </c:pt>
                <c:pt idx="4">
                  <c:v>7.1808128680166602E-2</c:v>
                </c:pt>
                <c:pt idx="5">
                  <c:v>3.5904064340083301E-2</c:v>
                </c:pt>
                <c:pt idx="6">
                  <c:v>0.48111446215711623</c:v>
                </c:pt>
                <c:pt idx="7">
                  <c:v>0.40212552060893297</c:v>
                </c:pt>
                <c:pt idx="8">
                  <c:v>5.7446502944133282E-2</c:v>
                </c:pt>
                <c:pt idx="9">
                  <c:v>3.2600890420795636</c:v>
                </c:pt>
                <c:pt idx="10">
                  <c:v>0.43084877208099959</c:v>
                </c:pt>
                <c:pt idx="11">
                  <c:v>3.9207238259370962</c:v>
                </c:pt>
                <c:pt idx="12">
                  <c:v>0.58164584230934946</c:v>
                </c:pt>
                <c:pt idx="13">
                  <c:v>0.28005170185264971</c:v>
                </c:pt>
                <c:pt idx="14">
                  <c:v>0.22260519890851646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3A-4419-9887-8D8531CE34DD}"/>
            </c:ext>
          </c:extLst>
        </c:ser>
        <c:ser>
          <c:idx val="8"/>
          <c:order val="8"/>
          <c:tx>
            <c:strRef>
              <c:f>OPEN!$B$34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OPEN!$C$34:$T$34</c:f>
              <c:numCache>
                <c:formatCode>General</c:formatCode>
                <c:ptCount val="15"/>
                <c:pt idx="0">
                  <c:v>0.21542438604049979</c:v>
                </c:pt>
                <c:pt idx="1">
                  <c:v>8.6169754416199913E-3</c:v>
                </c:pt>
                <c:pt idx="2">
                  <c:v>3.734022691368663E-2</c:v>
                </c:pt>
                <c:pt idx="3">
                  <c:v>0.1034037052994399</c:v>
                </c:pt>
                <c:pt idx="4">
                  <c:v>0</c:v>
                </c:pt>
                <c:pt idx="5">
                  <c:v>0</c:v>
                </c:pt>
                <c:pt idx="6">
                  <c:v>2.5850926324859975E-2</c:v>
                </c:pt>
                <c:pt idx="7">
                  <c:v>5.7446502944133284E-3</c:v>
                </c:pt>
                <c:pt idx="8">
                  <c:v>2.8723251472066642E-3</c:v>
                </c:pt>
                <c:pt idx="9">
                  <c:v>0.17808415912681316</c:v>
                </c:pt>
                <c:pt idx="10">
                  <c:v>2.2978601177653313E-2</c:v>
                </c:pt>
                <c:pt idx="11">
                  <c:v>6.6063478385753271E-2</c:v>
                </c:pt>
                <c:pt idx="12">
                  <c:v>3.4467901766479965E-2</c:v>
                </c:pt>
                <c:pt idx="13">
                  <c:v>4.0212552060893296E-2</c:v>
                </c:pt>
                <c:pt idx="14">
                  <c:v>2.0106276030446648E-2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3A-4419-9887-8D8531CE34DD}"/>
            </c:ext>
          </c:extLst>
        </c:ser>
        <c:ser>
          <c:idx val="9"/>
          <c:order val="9"/>
          <c:tx>
            <c:strRef>
              <c:f>OPEN!$B$35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OPEN!$C$35:$T$35</c:f>
              <c:numCache>
                <c:formatCode>General</c:formatCode>
                <c:ptCount val="15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6.4627315812149935E-2</c:v>
                </c:pt>
                <c:pt idx="5">
                  <c:v>6.4627315812149935E-2</c:v>
                </c:pt>
                <c:pt idx="6">
                  <c:v>0.32313657906074972</c:v>
                </c:pt>
                <c:pt idx="7">
                  <c:v>6.4627315812149935E-2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0.12925463162429987</c:v>
                </c:pt>
                <c:pt idx="12">
                  <c:v>6.4627315812149935E-2</c:v>
                </c:pt>
                <c:pt idx="13">
                  <c:v>6.4627315812149935E-2</c:v>
                </c:pt>
                <c:pt idx="14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3A-4419-9887-8D8531CE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humboldt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4134011373578305"/>
          <c:y val="2.7745664739884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Graphs'!$X$1:$X$2</c:f>
              <c:strCache>
                <c:ptCount val="2"/>
                <c:pt idx="0">
                  <c:v>Humboldt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Graphs'!$X$3:$X$13</c15:sqref>
                  </c15:fullRef>
                </c:ext>
              </c:extLst>
              <c:f>'Sample Graphs'!$X$13</c:f>
              <c:numCache>
                <c:formatCode>General</c:formatCode>
                <c:ptCount val="1"/>
                <c:pt idx="0">
                  <c:v>4.4783139451385896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49B-B42B-76C0AECB8E62}"/>
            </c:ext>
          </c:extLst>
        </c:ser>
        <c:ser>
          <c:idx val="1"/>
          <c:order val="1"/>
          <c:tx>
            <c:strRef>
              <c:f>'Sample Graphs'!$Y$1:$Y$2</c:f>
              <c:strCache>
                <c:ptCount val="2"/>
                <c:pt idx="0">
                  <c:v>Humboldt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Graphs'!$Y$3:$Y$13</c15:sqref>
                  </c15:fullRef>
                </c:ext>
              </c:extLst>
              <c:f>'Sample Graphs'!$Y$13</c:f>
              <c:numCache>
                <c:formatCode>General</c:formatCode>
                <c:ptCount val="1"/>
                <c:pt idx="0">
                  <c:v>1.6174780985207526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F-449B-B42B-76C0AECB8E62}"/>
            </c:ext>
          </c:extLst>
        </c:ser>
        <c:ser>
          <c:idx val="2"/>
          <c:order val="2"/>
          <c:tx>
            <c:strRef>
              <c:f>'Sample Graphs'!$Z$1:$Z$2</c:f>
              <c:strCache>
                <c:ptCount val="2"/>
                <c:pt idx="0">
                  <c:v>Humboldt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Graphs'!$Z$3:$Z$13</c15:sqref>
                  </c15:fullRef>
                </c:ext>
              </c:extLst>
              <c:f>'Sample Graphs'!$Z$13</c:f>
              <c:numCache>
                <c:formatCode>General</c:formatCode>
                <c:ptCount val="1"/>
                <c:pt idx="0">
                  <c:v>2.3405859543300305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F-449B-B42B-76C0AECB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3879"/>
        <c:axId val="410804239"/>
        <c:axId val="0"/>
      </c:bar3DChart>
      <c:catAx>
        <c:axId val="410803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4239"/>
        <c:crosses val="autoZero"/>
        <c:auto val="1"/>
        <c:lblAlgn val="ctr"/>
        <c:lblOffset val="100"/>
        <c:noMultiLvlLbl val="0"/>
      </c:catAx>
      <c:valAx>
        <c:axId val="410804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3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lander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42462482363115017"/>
          <c:w val="0.89655796150481193"/>
          <c:h val="0.491221337217240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'Sample Graphs'!$AA$1:$AA$2</c:f>
              <c:strCache>
                <c:ptCount val="2"/>
                <c:pt idx="0">
                  <c:v>Lander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Graphs'!$AA$3:$AA$13</c15:sqref>
                  </c15:fullRef>
                </c:ext>
              </c:extLst>
              <c:f>'Sample Graphs'!$AA$13</c:f>
              <c:numCache>
                <c:formatCode>General</c:formatCode>
                <c:ptCount val="1"/>
                <c:pt idx="0">
                  <c:v>2.2217435013643549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E-4507-8ADB-2754205D2569}"/>
            </c:ext>
          </c:extLst>
        </c:ser>
        <c:ser>
          <c:idx val="1"/>
          <c:order val="1"/>
          <c:tx>
            <c:strRef>
              <c:f>'Sample Graphs'!$AB$1:$AB$2</c:f>
              <c:strCache>
                <c:ptCount val="2"/>
                <c:pt idx="0">
                  <c:v>Lander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Graphs'!$AB$3:$AB$13</c15:sqref>
                  </c15:fullRef>
                </c:ext>
              </c:extLst>
              <c:f>'Sample Graphs'!$AB$13</c:f>
              <c:numCache>
                <c:formatCode>General</c:formatCode>
                <c:ptCount val="1"/>
                <c:pt idx="0">
                  <c:v>0.39925319546172633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E-4507-8ADB-2754205D2569}"/>
            </c:ext>
          </c:extLst>
        </c:ser>
        <c:ser>
          <c:idx val="2"/>
          <c:order val="2"/>
          <c:tx>
            <c:strRef>
              <c:f>'Sample Graphs'!$AC$1:$AC$2</c:f>
              <c:strCache>
                <c:ptCount val="2"/>
                <c:pt idx="0">
                  <c:v>Lander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Graphs'!$AC$3:$AC$13</c15:sqref>
                  </c15:fullRef>
                </c:ext>
              </c:extLst>
              <c:f>'Sample Graphs'!$AC$13</c:f>
              <c:numCache>
                <c:formatCode>General</c:formatCode>
                <c:ptCount val="1"/>
                <c:pt idx="0">
                  <c:v>0.14792474508114317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E-4507-8ADB-2754205D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52727"/>
        <c:axId val="98553447"/>
        <c:axId val="0"/>
      </c:bar3DChart>
      <c:catAx>
        <c:axId val="98552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3447"/>
        <c:crosses val="autoZero"/>
        <c:auto val="1"/>
        <c:lblAlgn val="ctr"/>
        <c:lblOffset val="100"/>
        <c:noMultiLvlLbl val="0"/>
      </c:catAx>
      <c:valAx>
        <c:axId val="98553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2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lincoln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Graphs'!$AD$1:$AD$2</c:f>
              <c:strCache>
                <c:ptCount val="2"/>
                <c:pt idx="0">
                  <c:v>Lincoln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Graphs'!$AD$3:$AD$13</c15:sqref>
                  </c15:fullRef>
                </c:ext>
              </c:extLst>
              <c:f>'Sample Graphs'!$AD$13</c:f>
              <c:numCache>
                <c:formatCode>General</c:formatCode>
                <c:ptCount val="1"/>
                <c:pt idx="0">
                  <c:v>0.69510268562401278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C-4A26-B2AA-325FF43BA0CC}"/>
            </c:ext>
          </c:extLst>
        </c:ser>
        <c:ser>
          <c:idx val="1"/>
          <c:order val="1"/>
          <c:tx>
            <c:strRef>
              <c:f>'Sample Graphs'!$AE$1:$AE$2</c:f>
              <c:strCache>
                <c:ptCount val="2"/>
                <c:pt idx="0">
                  <c:v>Lincoln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Graphs'!$AE$3:$AE$13</c15:sqref>
                  </c15:fullRef>
                </c:ext>
              </c:extLst>
              <c:f>'Sample Graphs'!$AE$13</c:f>
              <c:numCache>
                <c:formatCode>General</c:formatCode>
                <c:ptCount val="1"/>
                <c:pt idx="0">
                  <c:v>0.16085020824357316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C-4A26-B2AA-325FF43BA0CC}"/>
            </c:ext>
          </c:extLst>
        </c:ser>
        <c:ser>
          <c:idx val="2"/>
          <c:order val="2"/>
          <c:tx>
            <c:strRef>
              <c:f>'Sample Graphs'!$AF$1:$AF$2</c:f>
              <c:strCache>
                <c:ptCount val="2"/>
                <c:pt idx="0">
                  <c:v>Lincoln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Graphs'!$AF$3:$AF$13</c15:sqref>
                  </c15:fullRef>
                </c:ext>
              </c:extLst>
              <c:f>'Sample Graphs'!$AF$13</c:f>
              <c:numCache>
                <c:formatCode>General</c:formatCode>
                <c:ptCount val="1"/>
                <c:pt idx="0">
                  <c:v>9.3350567284216576E-2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C-4A26-B2AA-325FF43B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6694592"/>
        <c:axId val="636696032"/>
        <c:axId val="0"/>
      </c:bar3DChart>
      <c:catAx>
        <c:axId val="63669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6032"/>
        <c:crosses val="autoZero"/>
        <c:auto val="1"/>
        <c:lblAlgn val="ctr"/>
        <c:lblOffset val="100"/>
        <c:noMultiLvlLbl val="0"/>
      </c:catAx>
      <c:valAx>
        <c:axId val="63669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lyon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3.2295271049596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Graphs'!$AG$1:$AG$2</c:f>
              <c:strCache>
                <c:ptCount val="2"/>
                <c:pt idx="0">
                  <c:v>Lyon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Graphs'!$AG$3:$AG$13</c15:sqref>
                  </c15:fullRef>
                </c:ext>
              </c:extLst>
              <c:f>'Sample Graphs'!$AG$13</c:f>
              <c:numCache>
                <c:formatCode>General</c:formatCode>
                <c:ptCount val="1"/>
                <c:pt idx="0">
                  <c:v>16.245871032600892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16B-8D0D-1AFAF161A67B}"/>
            </c:ext>
          </c:extLst>
        </c:ser>
        <c:ser>
          <c:idx val="1"/>
          <c:order val="1"/>
          <c:tx>
            <c:strRef>
              <c:f>'Sample Graphs'!$AH$1:$AH$2</c:f>
              <c:strCache>
                <c:ptCount val="2"/>
                <c:pt idx="0">
                  <c:v>Lyon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Graphs'!$AH$3:$AH$13</c15:sqref>
                  </c15:fullRef>
                </c:ext>
              </c:extLst>
              <c:f>'Sample Graphs'!$AH$13</c:f>
              <c:numCache>
                <c:formatCode>General</c:formatCode>
                <c:ptCount val="1"/>
                <c:pt idx="0">
                  <c:v>2.8471923021686054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3-416B-8D0D-1AFAF161A67B}"/>
            </c:ext>
          </c:extLst>
        </c:ser>
        <c:ser>
          <c:idx val="2"/>
          <c:order val="2"/>
          <c:tx>
            <c:strRef>
              <c:f>'Sample Graphs'!$AI$1:$AI$2</c:f>
              <c:strCache>
                <c:ptCount val="2"/>
                <c:pt idx="0">
                  <c:v>Lyon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Graphs'!$AI$3:$AI$13</c15:sqref>
                  </c15:fullRef>
                </c:ext>
              </c:extLst>
              <c:f>'Sample Graphs'!$AI$13</c:f>
              <c:numCache>
                <c:formatCode>General</c:formatCode>
                <c:ptCount val="1"/>
                <c:pt idx="0">
                  <c:v>2.3161711905787734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3-416B-8D0D-1AFAF161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52537880"/>
        <c:axId val="452537520"/>
        <c:axId val="0"/>
      </c:bar3DChart>
      <c:catAx>
        <c:axId val="45253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520"/>
        <c:crosses val="autoZero"/>
        <c:auto val="1"/>
        <c:lblAlgn val="ctr"/>
        <c:lblOffset val="100"/>
        <c:noMultiLvlLbl val="0"/>
      </c:catAx>
      <c:valAx>
        <c:axId val="45253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mineral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Graphs'!$AJ$1:$AJ$2</c:f>
              <c:strCache>
                <c:ptCount val="2"/>
                <c:pt idx="0">
                  <c:v>Mineral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Graphs'!$AJ$3:$AJ$13</c15:sqref>
                  </c15:fullRef>
                </c:ext>
              </c:extLst>
              <c:f>'Sample Graphs'!$AJ$13</c:f>
              <c:numCache>
                <c:formatCode>General</c:formatCode>
                <c:ptCount val="1"/>
                <c:pt idx="0">
                  <c:v>2.808415912681316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3-4CFD-8069-D46D8DE28364}"/>
            </c:ext>
          </c:extLst>
        </c:ser>
        <c:ser>
          <c:idx val="1"/>
          <c:order val="1"/>
          <c:tx>
            <c:strRef>
              <c:f>'Sample Graphs'!$AK$1:$AK$2</c:f>
              <c:strCache>
                <c:ptCount val="2"/>
                <c:pt idx="0">
                  <c:v>Mineral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Graphs'!$AK$3:$AK$13</c15:sqref>
                  </c15:fullRef>
                </c:ext>
              </c:extLst>
              <c:f>'Sample Graphs'!$AK$13</c:f>
              <c:numCache>
                <c:formatCode>General</c:formatCode>
                <c:ptCount val="1"/>
                <c:pt idx="0">
                  <c:v>0.56297572885250613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3-4CFD-8069-D46D8DE28364}"/>
            </c:ext>
          </c:extLst>
        </c:ser>
        <c:ser>
          <c:idx val="2"/>
          <c:order val="2"/>
          <c:tx>
            <c:strRef>
              <c:f>'Sample Graphs'!$AL$1:$AL$2</c:f>
              <c:strCache>
                <c:ptCount val="2"/>
                <c:pt idx="0">
                  <c:v>Mineral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Graphs'!$AL$3:$AL$13</c15:sqref>
                  </c15:fullRef>
                </c:ext>
              </c:extLst>
              <c:f>'Sample Graphs'!$AL$13</c:f>
              <c:numCache>
                <c:formatCode>General</c:formatCode>
                <c:ptCount val="1"/>
                <c:pt idx="0">
                  <c:v>0.20357604480827229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3-4CFD-8069-D46D8DE2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5319"/>
        <c:axId val="410808919"/>
        <c:axId val="0"/>
      </c:bar3DChart>
      <c:catAx>
        <c:axId val="410805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919"/>
        <c:crosses val="autoZero"/>
        <c:auto val="1"/>
        <c:lblAlgn val="ctr"/>
        <c:lblOffset val="100"/>
        <c:noMultiLvlLbl val="0"/>
      </c:catAx>
      <c:valAx>
        <c:axId val="410808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5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nye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Graphs'!$AM$1:$AM$2</c:f>
              <c:strCache>
                <c:ptCount val="2"/>
                <c:pt idx="0">
                  <c:v>Nye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Graphs'!$AM$3:$AM$13</c15:sqref>
                  </c15:fullRef>
                </c:ext>
              </c:extLst>
              <c:f>'Sample Graphs'!$AM$13</c:f>
              <c:numCache>
                <c:formatCode>General</c:formatCode>
                <c:ptCount val="1"/>
                <c:pt idx="0">
                  <c:v>36.1607784001149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1-481D-A192-6AFC88C9DDE6}"/>
            </c:ext>
          </c:extLst>
        </c:ser>
        <c:ser>
          <c:idx val="1"/>
          <c:order val="1"/>
          <c:tx>
            <c:strRef>
              <c:f>'Sample Graphs'!$AN$1:$AN$2</c:f>
              <c:strCache>
                <c:ptCount val="2"/>
                <c:pt idx="0">
                  <c:v>Nye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Graphs'!$AN$3:$AN$13</c15:sqref>
                  </c15:fullRef>
                </c:ext>
              </c:extLst>
              <c:f>'Sample Graphs'!$AN$13</c:f>
              <c:numCache>
                <c:formatCode>General</c:formatCode>
                <c:ptCount val="1"/>
                <c:pt idx="0">
                  <c:v>6.6928766336349286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1-481D-A192-6AFC88C9DDE6}"/>
            </c:ext>
          </c:extLst>
        </c:ser>
        <c:ser>
          <c:idx val="2"/>
          <c:order val="2"/>
          <c:tx>
            <c:strRef>
              <c:f>'Sample Graphs'!$AO$1:$AO$2</c:f>
              <c:strCache>
                <c:ptCount val="2"/>
                <c:pt idx="0">
                  <c:v>Nye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Graphs'!$AO$3:$AO$13</c15:sqref>
                  </c15:fullRef>
                </c:ext>
              </c:extLst>
              <c:f>'Sample Graphs'!$AO$13</c:f>
              <c:numCache>
                <c:formatCode>General</c:formatCode>
                <c:ptCount val="1"/>
                <c:pt idx="0">
                  <c:v>1.8311072813442484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1-481D-A192-6AFC88C9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039357880"/>
        <c:axId val="1039365800"/>
        <c:axId val="0"/>
      </c:bar3DChart>
      <c:catAx>
        <c:axId val="103935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65800"/>
        <c:crosses val="autoZero"/>
        <c:auto val="1"/>
        <c:lblAlgn val="ctr"/>
        <c:lblOffset val="100"/>
        <c:noMultiLvlLbl val="0"/>
      </c:catAx>
      <c:valAx>
        <c:axId val="1039365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5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pershing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Graphs'!$AP$1:$AP$2</c:f>
              <c:strCache>
                <c:ptCount val="2"/>
                <c:pt idx="0">
                  <c:v>Pershing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Graphs'!$AP$3:$AP$13</c15:sqref>
                  </c15:fullRef>
                </c:ext>
              </c:extLst>
              <c:f>'Sample Graphs'!$AP$13</c:f>
              <c:numCache>
                <c:formatCode>General</c:formatCode>
                <c:ptCount val="1"/>
                <c:pt idx="0">
                  <c:v>8.8939393939393927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2-4D53-B1C1-CF3EED9E2095}"/>
            </c:ext>
          </c:extLst>
        </c:ser>
        <c:ser>
          <c:idx val="1"/>
          <c:order val="1"/>
          <c:tx>
            <c:strRef>
              <c:f>'Sample Graphs'!$AQ$1:$AQ$2</c:f>
              <c:strCache>
                <c:ptCount val="2"/>
                <c:pt idx="0">
                  <c:v>Pershing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Graphs'!$AQ$3:$AQ$13</c15:sqref>
                  </c15:fullRef>
                </c:ext>
              </c:extLst>
              <c:f>'Sample Graphs'!$AQ$13</c:f>
              <c:numCache>
                <c:formatCode>General</c:formatCode>
                <c:ptCount val="1"/>
                <c:pt idx="0">
                  <c:v>0.47788309636650861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2-4D53-B1C1-CF3EED9E2095}"/>
            </c:ext>
          </c:extLst>
        </c:ser>
        <c:ser>
          <c:idx val="2"/>
          <c:order val="2"/>
          <c:tx>
            <c:strRef>
              <c:f>'Sample Graphs'!$AR$1:$AR$2</c:f>
              <c:strCache>
                <c:ptCount val="2"/>
                <c:pt idx="0">
                  <c:v>Pershing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Graphs'!$AR$3:$AR$13</c15:sqref>
                  </c15:fullRef>
                </c:ext>
              </c:extLst>
              <c:f>'Sample Graphs'!$AR$13</c:f>
              <c:numCache>
                <c:formatCode>General</c:formatCode>
                <c:ptCount val="1"/>
                <c:pt idx="0">
                  <c:v>0.38776389487289958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2-4D53-B1C1-CF3EED9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49127"/>
        <c:axId val="98546967"/>
        <c:axId val="0"/>
      </c:bar3DChart>
      <c:catAx>
        <c:axId val="98549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6967"/>
        <c:crosses val="autoZero"/>
        <c:auto val="1"/>
        <c:lblAlgn val="ctr"/>
        <c:lblOffset val="100"/>
        <c:noMultiLvlLbl val="0"/>
      </c:catAx>
      <c:valAx>
        <c:axId val="98546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9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STorey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Graphs'!$AS$1:$AS$2</c:f>
              <c:strCache>
                <c:ptCount val="2"/>
                <c:pt idx="0">
                  <c:v>Storey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Graphs'!$AS$3:$AS$13</c15:sqref>
                  </c15:fullRef>
                </c:ext>
              </c:extLst>
              <c:f>'Sample Graphs'!$AS$13</c:f>
              <c:numCache>
                <c:formatCode>General</c:formatCode>
                <c:ptCount val="1"/>
                <c:pt idx="0">
                  <c:v>1.4390348987505388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AE2-83E3-EA486866F195}"/>
            </c:ext>
          </c:extLst>
        </c:ser>
        <c:ser>
          <c:idx val="1"/>
          <c:order val="1"/>
          <c:tx>
            <c:strRef>
              <c:f>'Sample Graphs'!$AT$1:$AT$2</c:f>
              <c:strCache>
                <c:ptCount val="2"/>
                <c:pt idx="0">
                  <c:v>Storey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Graphs'!$AT$3:$AT$13</c15:sqref>
                  </c15:fullRef>
                </c:ext>
              </c:extLst>
              <c:f>'Sample Graphs'!$AT$13</c:f>
              <c:numCache>
                <c:formatCode>General</c:formatCode>
                <c:ptCount val="1"/>
                <c:pt idx="0">
                  <c:v>0.34037052994398964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5-4AE2-83E3-EA486866F195}"/>
            </c:ext>
          </c:extLst>
        </c:ser>
        <c:ser>
          <c:idx val="2"/>
          <c:order val="2"/>
          <c:tx>
            <c:strRef>
              <c:f>'Sample Graphs'!$AU$1:$AU$2</c:f>
              <c:strCache>
                <c:ptCount val="2"/>
                <c:pt idx="0">
                  <c:v>Storey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Graphs'!$AU$3:$AU$13</c15:sqref>
                  </c15:fullRef>
                </c:ext>
              </c:extLst>
              <c:f>'Sample Graphs'!$AU$13</c:f>
              <c:numCache>
                <c:formatCode>General</c:formatCode>
                <c:ptCount val="1"/>
                <c:pt idx="0">
                  <c:v>0.36765761884245296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5-4AE2-83E3-EA486866F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7872"/>
        <c:axId val="982280752"/>
        <c:axId val="0"/>
      </c:bar3DChart>
      <c:catAx>
        <c:axId val="98227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80752"/>
        <c:crosses val="autoZero"/>
        <c:auto val="1"/>
        <c:lblAlgn val="ctr"/>
        <c:lblOffset val="100"/>
        <c:noMultiLvlLbl val="0"/>
      </c:catAx>
      <c:valAx>
        <c:axId val="98228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white</a:t>
            </a:r>
            <a:r>
              <a:rPr lang="en-US" baseline="0"/>
              <a:t> pine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Graphs'!$AV$1:$AV$2</c:f>
              <c:strCache>
                <c:ptCount val="2"/>
                <c:pt idx="0">
                  <c:v>White Pine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Graphs'!$AV$3:$AV$13</c15:sqref>
                  </c15:fullRef>
                </c:ext>
              </c:extLst>
              <c:f>'Sample Graphs'!$AV$13</c:f>
              <c:numCache>
                <c:formatCode>General</c:formatCode>
                <c:ptCount val="1"/>
                <c:pt idx="0">
                  <c:v>4.1957489587821346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9-4064-9832-B216DFE391CC}"/>
            </c:ext>
          </c:extLst>
        </c:ser>
        <c:ser>
          <c:idx val="1"/>
          <c:order val="1"/>
          <c:tx>
            <c:strRef>
              <c:f>'Sample Graphs'!$AW$1:$AW$2</c:f>
              <c:strCache>
                <c:ptCount val="2"/>
                <c:pt idx="0">
                  <c:v>White Pine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Graphs'!$AW$3:$AW$13</c15:sqref>
                  </c15:fullRef>
                </c:ext>
              </c:extLst>
              <c:f>'Sample Graphs'!$AW$13</c:f>
              <c:numCache>
                <c:formatCode>General</c:formatCode>
                <c:ptCount val="1"/>
                <c:pt idx="0">
                  <c:v>0.94822633922160005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9-4064-9832-B216DFE391CC}"/>
            </c:ext>
          </c:extLst>
        </c:ser>
        <c:ser>
          <c:idx val="2"/>
          <c:order val="2"/>
          <c:tx>
            <c:strRef>
              <c:f>'Sample Graphs'!$AX$1:$AX$2</c:f>
              <c:strCache>
                <c:ptCount val="2"/>
                <c:pt idx="0">
                  <c:v>White Pine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Graphs'!$AX$3:$AX$13</c15:sqref>
                  </c15:fullRef>
                </c:ext>
              </c:extLst>
              <c:f>'Sample Graphs'!$AX$13</c:f>
              <c:numCache>
                <c:formatCode>General</c:formatCode>
                <c:ptCount val="1"/>
                <c:pt idx="0">
                  <c:v>0.89903777107568583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9-4064-9832-B216DFE39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6432"/>
        <c:axId val="982277152"/>
        <c:axId val="0"/>
      </c:bar3DChart>
      <c:catAx>
        <c:axId val="9822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152"/>
        <c:crosses val="autoZero"/>
        <c:auto val="1"/>
        <c:lblAlgn val="ctr"/>
        <c:lblOffset val="100"/>
        <c:noMultiLvlLbl val="0"/>
      </c:catAx>
      <c:valAx>
        <c:axId val="98227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CLOSED!$B$26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CLOSED!$C$26:$U$26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3.5904064340083301E-2</c:v>
                </c:pt>
                <c:pt idx="3">
                  <c:v>3.5904064340083301E-2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0.17952032170041649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F-4141-A86E-02A336102368}"/>
            </c:ext>
          </c:extLst>
        </c:ser>
        <c:ser>
          <c:idx val="1"/>
          <c:order val="1"/>
          <c:tx>
            <c:strRef>
              <c:f>CLOSED!$B$27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CLOSED!$C$27:$U$27</c:f>
              <c:numCache>
                <c:formatCode>General</c:formatCode>
                <c:ptCount val="16"/>
                <c:pt idx="0">
                  <c:v>0.17952032170041649</c:v>
                </c:pt>
                <c:pt idx="1">
                  <c:v>0.28723251472066641</c:v>
                </c:pt>
                <c:pt idx="2">
                  <c:v>1.0412178658624156</c:v>
                </c:pt>
                <c:pt idx="3">
                  <c:v>0.17952032170041649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0.17952032170041649</c:v>
                </c:pt>
                <c:pt idx="8">
                  <c:v>0.1077121930202499</c:v>
                </c:pt>
                <c:pt idx="9">
                  <c:v>3.5904064340083301E-2</c:v>
                </c:pt>
                <c:pt idx="10">
                  <c:v>0.1077121930202499</c:v>
                </c:pt>
                <c:pt idx="11">
                  <c:v>0</c:v>
                </c:pt>
                <c:pt idx="12">
                  <c:v>1.2566422519029155</c:v>
                </c:pt>
                <c:pt idx="13">
                  <c:v>0</c:v>
                </c:pt>
                <c:pt idx="14">
                  <c:v>3.5904064340083301E-2</c:v>
                </c:pt>
                <c:pt idx="15">
                  <c:v>7.1808128680166602E-2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F-4141-A86E-02A336102368}"/>
            </c:ext>
          </c:extLst>
        </c:ser>
        <c:ser>
          <c:idx val="2"/>
          <c:order val="2"/>
          <c:tx>
            <c:strRef>
              <c:f>CLOSED!$B$28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CLOSED!$C$28:$U$28</c:f>
              <c:numCache>
                <c:formatCode>General</c:formatCode>
                <c:ptCount val="16"/>
                <c:pt idx="0">
                  <c:v>1.9531811001005315</c:v>
                </c:pt>
                <c:pt idx="1">
                  <c:v>0.47393364928909953</c:v>
                </c:pt>
                <c:pt idx="2">
                  <c:v>3.9638087031451965</c:v>
                </c:pt>
                <c:pt idx="3">
                  <c:v>0.63191153238546605</c:v>
                </c:pt>
                <c:pt idx="4">
                  <c:v>0</c:v>
                </c:pt>
                <c:pt idx="5">
                  <c:v>0</c:v>
                </c:pt>
                <c:pt idx="6">
                  <c:v>8.6169754416199923E-2</c:v>
                </c:pt>
                <c:pt idx="7">
                  <c:v>0.78988941548183256</c:v>
                </c:pt>
                <c:pt idx="8">
                  <c:v>0.45957202355306626</c:v>
                </c:pt>
                <c:pt idx="9">
                  <c:v>0.22978601177653313</c:v>
                </c:pt>
                <c:pt idx="10">
                  <c:v>0.67499640959356599</c:v>
                </c:pt>
                <c:pt idx="11">
                  <c:v>8.6169754416199923E-2</c:v>
                </c:pt>
                <c:pt idx="12">
                  <c:v>7.4967686342093929</c:v>
                </c:pt>
                <c:pt idx="13">
                  <c:v>7.1808128680166602E-2</c:v>
                </c:pt>
                <c:pt idx="14">
                  <c:v>0.12925463162429987</c:v>
                </c:pt>
                <c:pt idx="15">
                  <c:v>0.53138015223323287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F-4141-A86E-02A336102368}"/>
            </c:ext>
          </c:extLst>
        </c:ser>
        <c:ser>
          <c:idx val="3"/>
          <c:order val="3"/>
          <c:tx>
            <c:strRef>
              <c:f>CLOSED!$B$29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CLOSED!$C$29:$U$29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F-4141-A86E-02A336102368}"/>
            </c:ext>
          </c:extLst>
        </c:ser>
        <c:ser>
          <c:idx val="4"/>
          <c:order val="4"/>
          <c:tx>
            <c:strRef>
              <c:f>CLOSED!$B$30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CLOSED!$C$30:$U$30</c:f>
              <c:numCache>
                <c:formatCode>General</c:formatCode>
                <c:ptCount val="16"/>
                <c:pt idx="0">
                  <c:v>0.1077121930202499</c:v>
                </c:pt>
                <c:pt idx="1">
                  <c:v>1.6156828953037484E-2</c:v>
                </c:pt>
                <c:pt idx="2">
                  <c:v>0.21003877638948731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5.3856096510124952E-3</c:v>
                </c:pt>
                <c:pt idx="7">
                  <c:v>3.2313657906074968E-2</c:v>
                </c:pt>
                <c:pt idx="8">
                  <c:v>1.077121930202499E-2</c:v>
                </c:pt>
                <c:pt idx="9">
                  <c:v>0</c:v>
                </c:pt>
                <c:pt idx="10">
                  <c:v>0.11848341232227488</c:v>
                </c:pt>
                <c:pt idx="11">
                  <c:v>2.6928048255062474E-2</c:v>
                </c:pt>
                <c:pt idx="12">
                  <c:v>0.12386902197328739</c:v>
                </c:pt>
                <c:pt idx="13">
                  <c:v>0</c:v>
                </c:pt>
                <c:pt idx="14">
                  <c:v>5.3856096510124952E-3</c:v>
                </c:pt>
                <c:pt idx="15">
                  <c:v>5.3856096510124952E-3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F-4141-A86E-02A336102368}"/>
            </c:ext>
          </c:extLst>
        </c:ser>
        <c:ser>
          <c:idx val="5"/>
          <c:order val="5"/>
          <c:tx>
            <c:strRef>
              <c:f>CLOSED!$B$31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CLOSED!$C$31:$U$31</c:f>
              <c:numCache>
                <c:formatCode>General</c:formatCode>
                <c:ptCount val="16"/>
                <c:pt idx="0">
                  <c:v>0.14936090765474652</c:v>
                </c:pt>
                <c:pt idx="1">
                  <c:v>1.8670113456843315E-2</c:v>
                </c:pt>
                <c:pt idx="2">
                  <c:v>0.13069079419790322</c:v>
                </c:pt>
                <c:pt idx="3">
                  <c:v>0</c:v>
                </c:pt>
                <c:pt idx="4">
                  <c:v>0</c:v>
                </c:pt>
                <c:pt idx="5">
                  <c:v>1.8670113456843315E-2</c:v>
                </c:pt>
                <c:pt idx="6">
                  <c:v>0</c:v>
                </c:pt>
                <c:pt idx="7">
                  <c:v>3.734022691368663E-2</c:v>
                </c:pt>
                <c:pt idx="8">
                  <c:v>0</c:v>
                </c:pt>
                <c:pt idx="9">
                  <c:v>0</c:v>
                </c:pt>
                <c:pt idx="10">
                  <c:v>7.4680453827373261E-2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F-4141-A86E-02A336102368}"/>
            </c:ext>
          </c:extLst>
        </c:ser>
        <c:ser>
          <c:idx val="6"/>
          <c:order val="6"/>
          <c:tx>
            <c:strRef>
              <c:f>CLOSED!$B$32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CLOSED!$C$32:$U$32</c:f>
              <c:numCache>
                <c:formatCode>General</c:formatCode>
                <c:ptCount val="16"/>
                <c:pt idx="0">
                  <c:v>0.5859543300301594</c:v>
                </c:pt>
                <c:pt idx="1">
                  <c:v>0.11202068074105989</c:v>
                </c:pt>
                <c:pt idx="2">
                  <c:v>1.3227057302886687</c:v>
                </c:pt>
                <c:pt idx="3">
                  <c:v>0.1034037052994399</c:v>
                </c:pt>
                <c:pt idx="4">
                  <c:v>0</c:v>
                </c:pt>
                <c:pt idx="5">
                  <c:v>0</c:v>
                </c:pt>
                <c:pt idx="6">
                  <c:v>2.5850926324859975E-2</c:v>
                </c:pt>
                <c:pt idx="7">
                  <c:v>8.1861266695389928E-2</c:v>
                </c:pt>
                <c:pt idx="8">
                  <c:v>0.13356311934510987</c:v>
                </c:pt>
                <c:pt idx="9">
                  <c:v>1.2925463162429988E-2</c:v>
                </c:pt>
                <c:pt idx="10">
                  <c:v>0.41361482119775961</c:v>
                </c:pt>
                <c:pt idx="11">
                  <c:v>8.6169754416199913E-3</c:v>
                </c:pt>
                <c:pt idx="12">
                  <c:v>1.4174924601464887</c:v>
                </c:pt>
                <c:pt idx="13">
                  <c:v>2.5850926324859975E-2</c:v>
                </c:pt>
                <c:pt idx="14">
                  <c:v>4.7393364928909956E-2</c:v>
                </c:pt>
                <c:pt idx="15">
                  <c:v>6.0318828091339941E-2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F-4141-A86E-02A336102368}"/>
            </c:ext>
          </c:extLst>
        </c:ser>
        <c:ser>
          <c:idx val="7"/>
          <c:order val="7"/>
          <c:tx>
            <c:strRef>
              <c:f>CLOSED!$B$33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CLOSED!$C$33:$U$33</c:f>
              <c:numCache>
                <c:formatCode>General</c:formatCode>
                <c:ptCount val="16"/>
                <c:pt idx="0">
                  <c:v>0.36622145626884967</c:v>
                </c:pt>
                <c:pt idx="1">
                  <c:v>0.11489300588826656</c:v>
                </c:pt>
                <c:pt idx="2">
                  <c:v>1.0627603044664657</c:v>
                </c:pt>
                <c:pt idx="3">
                  <c:v>5.0265690076116622E-2</c:v>
                </c:pt>
                <c:pt idx="4">
                  <c:v>0</c:v>
                </c:pt>
                <c:pt idx="5">
                  <c:v>0</c:v>
                </c:pt>
                <c:pt idx="6">
                  <c:v>1.436162573603332E-2</c:v>
                </c:pt>
                <c:pt idx="7">
                  <c:v>8.6169754416199923E-2</c:v>
                </c:pt>
                <c:pt idx="8">
                  <c:v>0.12925463162429987</c:v>
                </c:pt>
                <c:pt idx="9">
                  <c:v>2.1542438604049981E-2</c:v>
                </c:pt>
                <c:pt idx="10">
                  <c:v>0.24414763751256643</c:v>
                </c:pt>
                <c:pt idx="11">
                  <c:v>2.8723251472066641E-2</c:v>
                </c:pt>
                <c:pt idx="12">
                  <c:v>0.85451673129398253</c:v>
                </c:pt>
                <c:pt idx="13">
                  <c:v>5.0265690076116622E-2</c:v>
                </c:pt>
                <c:pt idx="14">
                  <c:v>8.6169754416199923E-2</c:v>
                </c:pt>
                <c:pt idx="15">
                  <c:v>1.436162573603332E-2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0F-4141-A86E-02A336102368}"/>
            </c:ext>
          </c:extLst>
        </c:ser>
        <c:ser>
          <c:idx val="8"/>
          <c:order val="8"/>
          <c:tx>
            <c:strRef>
              <c:f>CLOSED!$B$34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CLOSED!$C$34:$U$34</c:f>
              <c:numCache>
                <c:formatCode>General</c:formatCode>
                <c:ptCount val="16"/>
                <c:pt idx="0">
                  <c:v>8.0425104121786592E-2</c:v>
                </c:pt>
                <c:pt idx="1">
                  <c:v>0</c:v>
                </c:pt>
                <c:pt idx="2">
                  <c:v>8.6169754416199913E-3</c:v>
                </c:pt>
                <c:pt idx="3">
                  <c:v>2.0106276030446648E-2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5.7446502944133284E-3</c:v>
                </c:pt>
                <c:pt idx="8">
                  <c:v>0</c:v>
                </c:pt>
                <c:pt idx="9">
                  <c:v>2.8723251472066642E-3</c:v>
                </c:pt>
                <c:pt idx="10">
                  <c:v>1.1489300588826657E-2</c:v>
                </c:pt>
                <c:pt idx="11">
                  <c:v>0</c:v>
                </c:pt>
                <c:pt idx="12">
                  <c:v>2.5850926324859975E-2</c:v>
                </c:pt>
                <c:pt idx="13">
                  <c:v>2.8723251472066642E-3</c:v>
                </c:pt>
                <c:pt idx="14">
                  <c:v>1.436162573603332E-2</c:v>
                </c:pt>
                <c:pt idx="15">
                  <c:v>8.6169754416199913E-3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0F-4141-A86E-02A336102368}"/>
            </c:ext>
          </c:extLst>
        </c:ser>
        <c:ser>
          <c:idx val="9"/>
          <c:order val="9"/>
          <c:tx>
            <c:strRef>
              <c:f>CLOSED!$B$35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0F-4141-A86E-02A336102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OPENED!$B$26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OPENED!$C$26:$U$26</c:f>
              <c:numCache>
                <c:formatCode>General</c:formatCode>
                <c:ptCount val="16"/>
                <c:pt idx="0">
                  <c:v>3.5904064340083301E-2</c:v>
                </c:pt>
                <c:pt idx="1">
                  <c:v>0</c:v>
                </c:pt>
                <c:pt idx="2">
                  <c:v>0</c:v>
                </c:pt>
                <c:pt idx="3">
                  <c:v>3.5904064340083301E-2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7.1808128680166602E-2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3.5904064340083301E-2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C-447E-A0FF-900029B11D2D}"/>
            </c:ext>
          </c:extLst>
        </c:ser>
        <c:ser>
          <c:idx val="1"/>
          <c:order val="1"/>
          <c:tx>
            <c:strRef>
              <c:f>OPENED!$B$27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OPENED!$C$27:$U$27</c:f>
              <c:numCache>
                <c:formatCode>General</c:formatCode>
                <c:ptCount val="16"/>
                <c:pt idx="0">
                  <c:v>0.39494470774091628</c:v>
                </c:pt>
                <c:pt idx="1">
                  <c:v>3.5904064340083301E-2</c:v>
                </c:pt>
                <c:pt idx="2">
                  <c:v>7.1808128680166602E-2</c:v>
                </c:pt>
                <c:pt idx="3">
                  <c:v>0.21542438604049979</c:v>
                </c:pt>
                <c:pt idx="4">
                  <c:v>0</c:v>
                </c:pt>
                <c:pt idx="5">
                  <c:v>0</c:v>
                </c:pt>
                <c:pt idx="6">
                  <c:v>3.5904064340083301E-2</c:v>
                </c:pt>
                <c:pt idx="7">
                  <c:v>0.1436162573603332</c:v>
                </c:pt>
                <c:pt idx="8">
                  <c:v>7.1808128680166602E-2</c:v>
                </c:pt>
                <c:pt idx="9">
                  <c:v>0</c:v>
                </c:pt>
                <c:pt idx="10">
                  <c:v>0.17952032170041649</c:v>
                </c:pt>
                <c:pt idx="11">
                  <c:v>3.5904064340083301E-2</c:v>
                </c:pt>
                <c:pt idx="12">
                  <c:v>0.1436162573603332</c:v>
                </c:pt>
                <c:pt idx="13">
                  <c:v>0.1077121930202499</c:v>
                </c:pt>
                <c:pt idx="14">
                  <c:v>0</c:v>
                </c:pt>
                <c:pt idx="15">
                  <c:v>7.1808128680166602E-2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C-447E-A0FF-900029B11D2D}"/>
            </c:ext>
          </c:extLst>
        </c:ser>
        <c:ser>
          <c:idx val="2"/>
          <c:order val="2"/>
          <c:tx>
            <c:strRef>
              <c:f>OPENED!$B$28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OPENED!$C$28:$U$28</c:f>
              <c:numCache>
                <c:formatCode>General</c:formatCode>
                <c:ptCount val="16"/>
                <c:pt idx="0">
                  <c:v>2.3696682464454977</c:v>
                </c:pt>
                <c:pt idx="1">
                  <c:v>0.64627315812149944</c:v>
                </c:pt>
                <c:pt idx="2">
                  <c:v>1.1632916846186989</c:v>
                </c:pt>
                <c:pt idx="3">
                  <c:v>0.63191153238546605</c:v>
                </c:pt>
                <c:pt idx="4">
                  <c:v>0</c:v>
                </c:pt>
                <c:pt idx="5">
                  <c:v>1.436162573603332E-2</c:v>
                </c:pt>
                <c:pt idx="6">
                  <c:v>0.11489300588826656</c:v>
                </c:pt>
                <c:pt idx="7">
                  <c:v>0.66063478385753271</c:v>
                </c:pt>
                <c:pt idx="8">
                  <c:v>8.6169754416199923E-2</c:v>
                </c:pt>
                <c:pt idx="9">
                  <c:v>0.1436162573603332</c:v>
                </c:pt>
                <c:pt idx="10">
                  <c:v>1.1058451816745656</c:v>
                </c:pt>
                <c:pt idx="11">
                  <c:v>0.34467901766479969</c:v>
                </c:pt>
                <c:pt idx="12">
                  <c:v>3.5904064340083299</c:v>
                </c:pt>
                <c:pt idx="13">
                  <c:v>0.28723251472066641</c:v>
                </c:pt>
                <c:pt idx="14">
                  <c:v>0.22978601177653313</c:v>
                </c:pt>
                <c:pt idx="15">
                  <c:v>0.45957202355306626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C-447E-A0FF-900029B11D2D}"/>
            </c:ext>
          </c:extLst>
        </c:ser>
        <c:ser>
          <c:idx val="3"/>
          <c:order val="3"/>
          <c:tx>
            <c:strRef>
              <c:f>OPENED!$B$29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OPENED!$C$29:$U$29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CC-447E-A0FF-900029B11D2D}"/>
            </c:ext>
          </c:extLst>
        </c:ser>
        <c:ser>
          <c:idx val="4"/>
          <c:order val="4"/>
          <c:tx>
            <c:strRef>
              <c:f>OPENED!$B$30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OPENED!$C$30:$U$30</c:f>
              <c:numCache>
                <c:formatCode>General</c:formatCode>
                <c:ptCount val="16"/>
                <c:pt idx="0">
                  <c:v>8.6169754416199923E-2</c:v>
                </c:pt>
                <c:pt idx="1">
                  <c:v>3.2313657906074968E-2</c:v>
                </c:pt>
                <c:pt idx="2">
                  <c:v>4.3084877208099961E-2</c:v>
                </c:pt>
                <c:pt idx="3">
                  <c:v>3.7699267557087468E-2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3.7699267557087468E-2</c:v>
                </c:pt>
                <c:pt idx="8">
                  <c:v>5.3856096510124952E-3</c:v>
                </c:pt>
                <c:pt idx="9">
                  <c:v>0</c:v>
                </c:pt>
                <c:pt idx="10">
                  <c:v>0.17233950883239985</c:v>
                </c:pt>
                <c:pt idx="11">
                  <c:v>1.077121930202499E-2</c:v>
                </c:pt>
                <c:pt idx="12">
                  <c:v>5.9241706161137442E-2</c:v>
                </c:pt>
                <c:pt idx="13">
                  <c:v>5.3856096510124952E-3</c:v>
                </c:pt>
                <c:pt idx="14">
                  <c:v>0</c:v>
                </c:pt>
                <c:pt idx="15">
                  <c:v>1.6156828953037484E-2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CC-447E-A0FF-900029B11D2D}"/>
            </c:ext>
          </c:extLst>
        </c:ser>
        <c:ser>
          <c:idx val="5"/>
          <c:order val="5"/>
          <c:tx>
            <c:strRef>
              <c:f>OPENED!$B$31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OPENED!$C$31:$U$31</c:f>
              <c:numCache>
                <c:formatCode>General</c:formatCode>
                <c:ptCount val="16"/>
                <c:pt idx="0">
                  <c:v>0.16803102111158985</c:v>
                </c:pt>
                <c:pt idx="1">
                  <c:v>7.4680453827373261E-2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CC-447E-A0FF-900029B11D2D}"/>
            </c:ext>
          </c:extLst>
        </c:ser>
        <c:ser>
          <c:idx val="6"/>
          <c:order val="6"/>
          <c:tx>
            <c:strRef>
              <c:f>OPENED!$B$32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OPENED!$C$32:$U$32</c:f>
              <c:numCache>
                <c:formatCode>General</c:formatCode>
                <c:ptCount val="16"/>
                <c:pt idx="0">
                  <c:v>0.51701852649719948</c:v>
                </c:pt>
                <c:pt idx="1">
                  <c:v>0.17664799655320984</c:v>
                </c:pt>
                <c:pt idx="2">
                  <c:v>0.34467901766479969</c:v>
                </c:pt>
                <c:pt idx="3">
                  <c:v>9.9095217578629907E-2</c:v>
                </c:pt>
                <c:pt idx="4">
                  <c:v>0</c:v>
                </c:pt>
                <c:pt idx="5">
                  <c:v>0</c:v>
                </c:pt>
                <c:pt idx="6">
                  <c:v>4.7393364928909956E-2</c:v>
                </c:pt>
                <c:pt idx="7">
                  <c:v>8.6169754416199923E-2</c:v>
                </c:pt>
                <c:pt idx="8">
                  <c:v>4.7393364928909956E-2</c:v>
                </c:pt>
                <c:pt idx="9">
                  <c:v>2.5850926324859975E-2</c:v>
                </c:pt>
                <c:pt idx="10">
                  <c:v>0.90478242137009912</c:v>
                </c:pt>
                <c:pt idx="11">
                  <c:v>8.6169754416199913E-3</c:v>
                </c:pt>
                <c:pt idx="12">
                  <c:v>0</c:v>
                </c:pt>
                <c:pt idx="13">
                  <c:v>3.8776389487289967E-2</c:v>
                </c:pt>
                <c:pt idx="14">
                  <c:v>0.1077121930202499</c:v>
                </c:pt>
                <c:pt idx="15">
                  <c:v>4.7393364928909956E-2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CC-447E-A0FF-900029B11D2D}"/>
            </c:ext>
          </c:extLst>
        </c:ser>
        <c:ser>
          <c:idx val="7"/>
          <c:order val="7"/>
          <c:tx>
            <c:strRef>
              <c:f>OPENED!$B$33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OPENED!$C$33:$U$33</c:f>
              <c:numCache>
                <c:formatCode>General</c:formatCode>
                <c:ptCount val="16"/>
                <c:pt idx="0">
                  <c:v>0.43802958494901628</c:v>
                </c:pt>
                <c:pt idx="1">
                  <c:v>0.11489300588826656</c:v>
                </c:pt>
                <c:pt idx="2">
                  <c:v>0.43802958494901628</c:v>
                </c:pt>
                <c:pt idx="3">
                  <c:v>3.5904064340083301E-2</c:v>
                </c:pt>
                <c:pt idx="4">
                  <c:v>0</c:v>
                </c:pt>
                <c:pt idx="5">
                  <c:v>1.436162573603332E-2</c:v>
                </c:pt>
                <c:pt idx="6">
                  <c:v>1.436162573603332E-2</c:v>
                </c:pt>
                <c:pt idx="7">
                  <c:v>0.13643544449231654</c:v>
                </c:pt>
                <c:pt idx="8">
                  <c:v>2.1542438604049981E-2</c:v>
                </c:pt>
                <c:pt idx="9">
                  <c:v>0</c:v>
                </c:pt>
                <c:pt idx="10">
                  <c:v>0.62473071951744941</c:v>
                </c:pt>
                <c:pt idx="11">
                  <c:v>7.1808128680166602E-2</c:v>
                </c:pt>
                <c:pt idx="12">
                  <c:v>0.48829527502513287</c:v>
                </c:pt>
                <c:pt idx="13">
                  <c:v>2.8723251472066641E-2</c:v>
                </c:pt>
                <c:pt idx="14">
                  <c:v>5.7446502944133282E-2</c:v>
                </c:pt>
                <c:pt idx="15">
                  <c:v>5.7446502944133282E-2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CC-447E-A0FF-900029B11D2D}"/>
            </c:ext>
          </c:extLst>
        </c:ser>
        <c:ser>
          <c:idx val="8"/>
          <c:order val="8"/>
          <c:tx>
            <c:strRef>
              <c:f>OPENED!$B$34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OPENED!$C$34:$U$34</c:f>
              <c:numCache>
                <c:formatCode>General</c:formatCode>
                <c:ptCount val="16"/>
                <c:pt idx="0">
                  <c:v>0.11776533103547322</c:v>
                </c:pt>
                <c:pt idx="1">
                  <c:v>5.7446502944133284E-3</c:v>
                </c:pt>
                <c:pt idx="2">
                  <c:v>1.1489300588826657E-2</c:v>
                </c:pt>
                <c:pt idx="3">
                  <c:v>1.436162573603332E-2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8.6169754416199913E-3</c:v>
                </c:pt>
                <c:pt idx="8">
                  <c:v>0</c:v>
                </c:pt>
                <c:pt idx="9">
                  <c:v>0</c:v>
                </c:pt>
                <c:pt idx="10">
                  <c:v>2.0106276030446648E-2</c:v>
                </c:pt>
                <c:pt idx="11">
                  <c:v>5.7446502944133284E-3</c:v>
                </c:pt>
                <c:pt idx="12">
                  <c:v>0.13787160706591986</c:v>
                </c:pt>
                <c:pt idx="13">
                  <c:v>2.8723251472066642E-3</c:v>
                </c:pt>
                <c:pt idx="14">
                  <c:v>1.436162573603332E-2</c:v>
                </c:pt>
                <c:pt idx="15">
                  <c:v>5.7446502944133284E-3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CC-447E-A0FF-900029B11D2D}"/>
            </c:ext>
          </c:extLst>
        </c:ser>
        <c:ser>
          <c:idx val="9"/>
          <c:order val="9"/>
          <c:tx>
            <c:strRef>
              <c:f>OPENED!$B$35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CC-447E-A0FF-900029B1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Carson</a:t>
            </a:r>
            <a:r>
              <a:rPr lang="en-US" baseline="0"/>
              <a:t> city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layout>
        <c:manualLayout>
          <c:xMode val="edge"/>
          <c:yMode val="edge"/>
          <c:x val="0.3304374453193351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Graphs'!$C$1:$C$2</c:f>
              <c:strCache>
                <c:ptCount val="2"/>
                <c:pt idx="0">
                  <c:v>Carson City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Graphs'!$C$3:$C$13</c15:sqref>
                  </c15:fullRef>
                </c:ext>
              </c:extLst>
              <c:f>'Sample Graphs'!$C$13</c:f>
              <c:numCache>
                <c:formatCode>General</c:formatCode>
                <c:ptCount val="1"/>
                <c:pt idx="0">
                  <c:v>12.81351428981761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E-48D9-890D-F65F6377ED4C}"/>
            </c:ext>
          </c:extLst>
        </c:ser>
        <c:ser>
          <c:idx val="1"/>
          <c:order val="1"/>
          <c:tx>
            <c:strRef>
              <c:f>'Sample Graphs'!$D$1:$D$2</c:f>
              <c:strCache>
                <c:ptCount val="2"/>
                <c:pt idx="0">
                  <c:v>Carson City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Graphs'!$D$3:$D$13</c15:sqref>
                  </c15:fullRef>
                </c:ext>
              </c:extLst>
              <c:f>'Sample Graphs'!$D$13</c:f>
              <c:numCache>
                <c:formatCode>General</c:formatCode>
                <c:ptCount val="1"/>
                <c:pt idx="0">
                  <c:v>2.6260232658336928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E-48D9-890D-F65F6377ED4C}"/>
            </c:ext>
          </c:extLst>
        </c:ser>
        <c:ser>
          <c:idx val="2"/>
          <c:order val="2"/>
          <c:tx>
            <c:strRef>
              <c:f>'Sample Graphs'!$E$1:$E$2</c:f>
              <c:strCache>
                <c:ptCount val="2"/>
                <c:pt idx="0">
                  <c:v>Carson City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Graphs'!$E$3:$E$13</c15:sqref>
                  </c15:fullRef>
                </c:ext>
              </c:extLst>
              <c:f>'Sample Graphs'!$E$13</c:f>
              <c:numCache>
                <c:formatCode>General</c:formatCode>
                <c:ptCount val="1"/>
                <c:pt idx="0">
                  <c:v>3.1473502800517021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1E-48D9-890D-F65F6377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0440"/>
        <c:axId val="1306191800"/>
        <c:axId val="0"/>
      </c:bar3DChart>
      <c:catAx>
        <c:axId val="130620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1800"/>
        <c:crosses val="autoZero"/>
        <c:auto val="1"/>
        <c:lblAlgn val="ctr"/>
        <c:lblOffset val="100"/>
        <c:noMultiLvlLbl val="0"/>
      </c:catAx>
      <c:valAx>
        <c:axId val="1306191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Churchill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Graphs'!$F$1:$F$2</c:f>
              <c:strCache>
                <c:ptCount val="2"/>
                <c:pt idx="0">
                  <c:v>Churchill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Graphs'!$F$3:$F$13</c15:sqref>
                  </c15:fullRef>
                </c:ext>
              </c:extLst>
              <c:f>'Sample Graphs'!$F$13</c:f>
              <c:numCache>
                <c:formatCode>General</c:formatCode>
                <c:ptCount val="1"/>
                <c:pt idx="0">
                  <c:v>3.9358035329599312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EB1-B145-700B99FA552D}"/>
            </c:ext>
          </c:extLst>
        </c:ser>
        <c:ser>
          <c:idx val="1"/>
          <c:order val="1"/>
          <c:tx>
            <c:strRef>
              <c:f>'Sample Graphs'!$G$1:$G$2</c:f>
              <c:strCache>
                <c:ptCount val="2"/>
                <c:pt idx="0">
                  <c:v>Churchill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Graphs'!$G$3:$G$13</c15:sqref>
                  </c15:fullRef>
                </c:ext>
              </c:extLst>
              <c:f>'Sample Graphs'!$G$13</c:f>
              <c:numCache>
                <c:formatCode>General</c:formatCode>
                <c:ptCount val="1"/>
                <c:pt idx="0">
                  <c:v>1.5266408157403422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B-4EB1-B145-700B99FA552D}"/>
            </c:ext>
          </c:extLst>
        </c:ser>
        <c:ser>
          <c:idx val="2"/>
          <c:order val="2"/>
          <c:tx>
            <c:strRef>
              <c:f>'Sample Graphs'!$H$1:$H$2</c:f>
              <c:strCache>
                <c:ptCount val="2"/>
                <c:pt idx="0">
                  <c:v>Churchill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Graphs'!$H$3:$H$13</c15:sqref>
                  </c15:fullRef>
                </c:ext>
              </c:extLst>
              <c:f>'Sample Graphs'!$H$13</c:f>
              <c:numCache>
                <c:formatCode>General</c:formatCode>
                <c:ptCount val="1"/>
                <c:pt idx="0">
                  <c:v>0.99418354157690669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B-4EB1-B145-700B99FA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2240"/>
        <c:axId val="1306196840"/>
        <c:axId val="0"/>
      </c:bar3DChart>
      <c:catAx>
        <c:axId val="13062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6840"/>
        <c:crosses val="autoZero"/>
        <c:auto val="1"/>
        <c:lblAlgn val="ctr"/>
        <c:lblOffset val="100"/>
        <c:noMultiLvlLbl val="0"/>
      </c:catAx>
      <c:valAx>
        <c:axId val="1306196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douglas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Graphs'!$I$1:$I$2</c:f>
              <c:strCache>
                <c:ptCount val="2"/>
                <c:pt idx="0">
                  <c:v>Douglas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Graphs'!$I$3:$I$13</c15:sqref>
                  </c15:fullRef>
                </c:ext>
              </c:extLst>
              <c:f>'Sample Graphs'!$I$13</c:f>
              <c:numCache>
                <c:formatCode>General</c:formatCode>
                <c:ptCount val="1"/>
                <c:pt idx="0">
                  <c:v>16.718727559959788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75D-8882-8F236CFCC85D}"/>
            </c:ext>
          </c:extLst>
        </c:ser>
        <c:ser>
          <c:idx val="1"/>
          <c:order val="1"/>
          <c:tx>
            <c:strRef>
              <c:f>'Sample Graphs'!$J$1:$J$2</c:f>
              <c:strCache>
                <c:ptCount val="2"/>
                <c:pt idx="0">
                  <c:v>Douglas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Graphs'!$J$3:$J$13</c15:sqref>
                  </c15:fullRef>
                </c:ext>
              </c:extLst>
              <c:f>'Sample Graphs'!$J$13</c:f>
              <c:numCache>
                <c:formatCode>General</c:formatCode>
                <c:ptCount val="1"/>
                <c:pt idx="0">
                  <c:v>2.0336062042223184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75D-8882-8F236CFCC85D}"/>
            </c:ext>
          </c:extLst>
        </c:ser>
        <c:ser>
          <c:idx val="2"/>
          <c:order val="2"/>
          <c:tx>
            <c:strRef>
              <c:f>'Sample Graphs'!$K$1:$K$2</c:f>
              <c:strCache>
                <c:ptCount val="2"/>
                <c:pt idx="0">
                  <c:v>Douglas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Graphs'!$K$3:$K$13</c15:sqref>
                  </c15:fullRef>
                </c:ext>
              </c:extLst>
              <c:f>'Sample Graphs'!$K$13</c:f>
              <c:numCache>
                <c:formatCode>General</c:formatCode>
                <c:ptCount val="1"/>
                <c:pt idx="0">
                  <c:v>1.3557374694815456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C-475D-8882-8F236CFC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6200"/>
        <c:axId val="1306205840"/>
        <c:axId val="0"/>
      </c:bar3DChart>
      <c:catAx>
        <c:axId val="130620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5840"/>
        <c:crosses val="autoZero"/>
        <c:auto val="1"/>
        <c:lblAlgn val="ctr"/>
        <c:lblOffset val="100"/>
        <c:noMultiLvlLbl val="0"/>
      </c:catAx>
      <c:valAx>
        <c:axId val="130620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ELKO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038188976377954"/>
          <c:y val="3.236994219653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Graphs'!$L$1:$L$2</c:f>
              <c:strCache>
                <c:ptCount val="2"/>
                <c:pt idx="0">
                  <c:v>Elko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Graphs'!$L$3:$L$13</c15:sqref>
                  </c15:fullRef>
                </c:ext>
              </c:extLst>
              <c:f>'Sample Graphs'!$L$13</c:f>
              <c:numCache>
                <c:formatCode>General</c:formatCode>
                <c:ptCount val="1"/>
                <c:pt idx="0">
                  <c:v>20.035329599310639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E-4BF7-A974-CFCDA81C44D3}"/>
            </c:ext>
          </c:extLst>
        </c:ser>
        <c:ser>
          <c:idx val="1"/>
          <c:order val="1"/>
          <c:tx>
            <c:strRef>
              <c:f>'Sample Graphs'!$M$1:$M$2</c:f>
              <c:strCache>
                <c:ptCount val="2"/>
                <c:pt idx="0">
                  <c:v>Elko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Graphs'!$M$3:$M$13</c15:sqref>
                  </c15:fullRef>
                </c:ext>
              </c:extLst>
              <c:f>'Sample Graphs'!$M$13</c:f>
              <c:numCache>
                <c:formatCode>General</c:formatCode>
                <c:ptCount val="1"/>
                <c:pt idx="0">
                  <c:v>1.6411747809852073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E-4BF7-A974-CFCDA81C44D3}"/>
            </c:ext>
          </c:extLst>
        </c:ser>
        <c:ser>
          <c:idx val="2"/>
          <c:order val="2"/>
          <c:tx>
            <c:strRef>
              <c:f>'Sample Graphs'!$N$1:$N$2</c:f>
              <c:strCache>
                <c:ptCount val="2"/>
                <c:pt idx="0">
                  <c:v>Elko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Graphs'!$N$3:$N$13</c15:sqref>
                  </c15:fullRef>
                </c:ext>
              </c:extLst>
              <c:f>'Sample Graphs'!$N$13</c:f>
              <c:numCache>
                <c:formatCode>General</c:formatCode>
                <c:ptCount val="1"/>
                <c:pt idx="0">
                  <c:v>1.2616688209105271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E-4BF7-A974-CFCDA81C44D3}"/>
            </c:ext>
          </c:extLst>
        </c:ser>
        <c:ser>
          <c:idx val="3"/>
          <c:order val="3"/>
          <c:tx>
            <c:strRef>
              <c:f>'Sample Graphs'!$O$1:$O$2</c:f>
              <c:strCache>
                <c:ptCount val="2"/>
                <c:pt idx="0">
                  <c:v>Elko Self Report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Graphs'!$O$3:$O$13</c15:sqref>
                  </c15:fullRef>
                </c:ext>
              </c:extLst>
              <c:f>'Sample Graphs'!$O$13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FBE-4BF7-A974-CFCDA81C44D3}"/>
            </c:ext>
          </c:extLst>
        </c:ser>
        <c:ser>
          <c:idx val="4"/>
          <c:order val="4"/>
          <c:tx>
            <c:strRef>
              <c:f>'Sample Graphs'!$P$1:$P$2</c:f>
              <c:strCache>
                <c:ptCount val="2"/>
                <c:pt idx="0">
                  <c:v>Elko Self Report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Graphs'!$P$3:$P$13</c15:sqref>
                  </c15:fullRef>
                </c:ext>
              </c:extLst>
              <c:f>'Sample Graphs'!$P$13</c:f>
              <c:numCache>
                <c:formatCode>General</c:formatCode>
                <c:ptCount val="1"/>
                <c:pt idx="0">
                  <c:v>2.8170328881229363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BE-4BF7-A974-CFCDA81C44D3}"/>
            </c:ext>
          </c:extLst>
        </c:ser>
        <c:ser>
          <c:idx val="5"/>
          <c:order val="5"/>
          <c:tx>
            <c:strRef>
              <c:f>'Sample Graphs'!$Q$1:$Q$2</c:f>
              <c:strCache>
                <c:ptCount val="2"/>
                <c:pt idx="0">
                  <c:v>Elko Self Report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Graphs'!$Q$3:$Q$13</c15:sqref>
                  </c15:fullRef>
                </c:ext>
              </c:extLst>
              <c:f>'Sample Graphs'!$Q$13</c:f>
              <c:numCache>
                <c:formatCode>General</c:formatCode>
                <c:ptCount val="1"/>
                <c:pt idx="0">
                  <c:v>1.765402843601896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E-4BF7-A974-CFCDA81C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799919"/>
        <c:axId val="410800279"/>
        <c:axId val="0"/>
      </c:bar3DChart>
      <c:catAx>
        <c:axId val="41079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0279"/>
        <c:crosses val="autoZero"/>
        <c:auto val="1"/>
        <c:lblAlgn val="ctr"/>
        <c:lblOffset val="100"/>
        <c:noMultiLvlLbl val="0"/>
      </c:catAx>
      <c:valAx>
        <c:axId val="410800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79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esmeralda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Graphs'!$R$1:$R$2</c:f>
              <c:strCache>
                <c:ptCount val="2"/>
                <c:pt idx="0">
                  <c:v>Esmeralda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Graphs'!$R$3:$R$13</c15:sqref>
                  </c15:fullRef>
                </c:ext>
              </c:extLst>
              <c:f>'Sample Graphs'!$R$13</c:f>
              <c:numCache>
                <c:formatCode>General</c:formatCode>
                <c:ptCount val="1"/>
                <c:pt idx="0">
                  <c:v>3.078845325290823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0-4ED9-B887-1CF8D7E3D16A}"/>
            </c:ext>
          </c:extLst>
        </c:ser>
        <c:ser>
          <c:idx val="1"/>
          <c:order val="1"/>
          <c:tx>
            <c:strRef>
              <c:f>'Sample Graphs'!$S$1:$S$2</c:f>
              <c:strCache>
                <c:ptCount val="2"/>
                <c:pt idx="0">
                  <c:v>Esmeralda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Graphs'!$S$3:$S$13</c15:sqref>
                  </c15:fullRef>
                </c:ext>
              </c:extLst>
              <c:f>'Sample Graphs'!$S$13</c:f>
              <c:numCache>
                <c:formatCode>General</c:formatCode>
                <c:ptCount val="1"/>
                <c:pt idx="0">
                  <c:v>2.6839006175499067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0-4ED9-B887-1CF8D7E3D16A}"/>
            </c:ext>
          </c:extLst>
        </c:ser>
        <c:ser>
          <c:idx val="2"/>
          <c:order val="2"/>
          <c:tx>
            <c:strRef>
              <c:f>'Sample Graphs'!$T$1:$T$2</c:f>
              <c:strCache>
                <c:ptCount val="2"/>
                <c:pt idx="0">
                  <c:v>Esmeralda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Graphs'!$T$3:$T$13</c15:sqref>
                  </c15:fullRef>
                </c:ext>
              </c:extLst>
              <c:f>'Sample Graphs'!$T$13</c:f>
              <c:numCache>
                <c:formatCode>General</c:formatCode>
                <c:ptCount val="1"/>
                <c:pt idx="0">
                  <c:v>6.4627315812149935E-2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0-4ED9-B887-1CF8D7E3D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9279"/>
        <c:axId val="410808199"/>
        <c:axId val="0"/>
      </c:bar3DChart>
      <c:catAx>
        <c:axId val="41080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199"/>
        <c:crosses val="autoZero"/>
        <c:auto val="1"/>
        <c:lblAlgn val="ctr"/>
        <c:lblOffset val="100"/>
        <c:noMultiLvlLbl val="0"/>
      </c:catAx>
      <c:valAx>
        <c:axId val="410808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eureka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Graphs'!$U$1:$U$2</c:f>
              <c:strCache>
                <c:ptCount val="2"/>
                <c:pt idx="0">
                  <c:v>Eureka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Graphs'!$U$3:$U$13</c15:sqref>
                  </c15:fullRef>
                </c:ext>
              </c:extLst>
              <c:f>'Sample Graphs'!$U$13</c:f>
              <c:numCache>
                <c:formatCode>General</c:formatCode>
                <c:ptCount val="1"/>
                <c:pt idx="0">
                  <c:v>0.3687347407726555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A-479B-A417-805A2812C35F}"/>
            </c:ext>
          </c:extLst>
        </c:ser>
        <c:ser>
          <c:idx val="1"/>
          <c:order val="1"/>
          <c:tx>
            <c:strRef>
              <c:f>'Sample Graphs'!$V$1:$V$2</c:f>
              <c:strCache>
                <c:ptCount val="2"/>
                <c:pt idx="0">
                  <c:v>Eureka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Graphs'!$V$3:$V$13</c15:sqref>
                  </c15:fullRef>
                </c:ext>
              </c:extLst>
              <c:f>'Sample Graphs'!$V$13</c:f>
              <c:numCache>
                <c:formatCode>General</c:formatCode>
                <c:ptCount val="1"/>
                <c:pt idx="0">
                  <c:v>8.4733591842596587E-2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A-479B-A417-805A2812C35F}"/>
            </c:ext>
          </c:extLst>
        </c:ser>
        <c:ser>
          <c:idx val="2"/>
          <c:order val="2"/>
          <c:tx>
            <c:strRef>
              <c:f>'Sample Graphs'!$W$1:$W$2</c:f>
              <c:strCache>
                <c:ptCount val="2"/>
                <c:pt idx="0">
                  <c:v>Eureka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Graphs'!$W$3:$W$13</c15:sqref>
                  </c15:fullRef>
                </c:ext>
              </c:extLst>
              <c:f>'Sample Graphs'!$W$13</c:f>
              <c:numCache>
                <c:formatCode>General</c:formatCode>
                <c:ptCount val="1"/>
                <c:pt idx="0">
                  <c:v>0.12781846905069655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BA-479B-A417-805A2812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5147632"/>
        <c:axId val="635147992"/>
        <c:axId val="0"/>
      </c:bar3DChart>
      <c:catAx>
        <c:axId val="635147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992"/>
        <c:crosses val="autoZero"/>
        <c:auto val="1"/>
        <c:lblAlgn val="ctr"/>
        <c:lblOffset val="100"/>
        <c:noMultiLvlLbl val="0"/>
      </c:catAx>
      <c:valAx>
        <c:axId val="635147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95249</xdr:colOff>
      <xdr:row>0</xdr:row>
      <xdr:rowOff>0</xdr:rowOff>
    </xdr:from>
    <xdr:to>
      <xdr:col>33</xdr:col>
      <xdr:colOff>1676400</xdr:colOff>
      <xdr:row>26</xdr:row>
      <xdr:rowOff>142875</xdr:rowOff>
    </xdr:to>
    <xdr:graphicFrame macro="">
      <xdr:nvGraphicFramePr>
        <xdr:cNvPr id="4" name="Chart 3" descr="Workload by County and Legal Problem Code 4th QTR FY 24">
          <a:extLst>
            <a:ext uri="{FF2B5EF4-FFF2-40B4-BE49-F238E27FC236}">
              <a16:creationId xmlns:a16="http://schemas.microsoft.com/office/drawing/2014/main" id="{DBA1F7BB-D2E7-7CD3-1192-C99DAA346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2" name="Chart 1" descr="Workload by County and Legal Problem Code 3rd QTR FY 24 ">
          <a:extLst>
            <a:ext uri="{FF2B5EF4-FFF2-40B4-BE49-F238E27FC236}">
              <a16:creationId xmlns:a16="http://schemas.microsoft.com/office/drawing/2014/main" id="{5DC20299-6EF9-421D-B3C8-046E72FA2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3" name="Chart 2" descr="Workload by County and Legal Problem Code 3rd QTR FY 24">
          <a:extLst>
            <a:ext uri="{FF2B5EF4-FFF2-40B4-BE49-F238E27FC236}">
              <a16:creationId xmlns:a16="http://schemas.microsoft.com/office/drawing/2014/main" id="{678CF57F-9205-48B8-9BA3-CF3A5DF6B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14</xdr:row>
      <xdr:rowOff>22225</xdr:rowOff>
    </xdr:from>
    <xdr:to>
      <xdr:col>2</xdr:col>
      <xdr:colOff>631825</xdr:colOff>
      <xdr:row>28</xdr:row>
      <xdr:rowOff>98425</xdr:rowOff>
    </xdr:to>
    <xdr:graphicFrame macro="">
      <xdr:nvGraphicFramePr>
        <xdr:cNvPr id="3" name="Chart 2" descr="Carson Workload">
          <a:extLst>
            <a:ext uri="{FF2B5EF4-FFF2-40B4-BE49-F238E27FC236}">
              <a16:creationId xmlns:a16="http://schemas.microsoft.com/office/drawing/2014/main" id="{9E56941F-B3CD-9473-FFF3-DB68B5F81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701675</xdr:colOff>
      <xdr:row>14</xdr:row>
      <xdr:rowOff>41275</xdr:rowOff>
    </xdr:from>
    <xdr:to>
      <xdr:col>10</xdr:col>
      <xdr:colOff>177800</xdr:colOff>
      <xdr:row>28</xdr:row>
      <xdr:rowOff>120650</xdr:rowOff>
    </xdr:to>
    <xdr:graphicFrame macro="">
      <xdr:nvGraphicFramePr>
        <xdr:cNvPr id="5" name="Chart 4" descr="Churchill Workload">
          <a:extLst>
            <a:ext uri="{FF2B5EF4-FFF2-40B4-BE49-F238E27FC236}">
              <a16:creationId xmlns:a16="http://schemas.microsoft.com/office/drawing/2014/main" id="{BDDAE465-453D-660D-E97D-AFB521570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238125</xdr:colOff>
      <xdr:row>14</xdr:row>
      <xdr:rowOff>34925</xdr:rowOff>
    </xdr:from>
    <xdr:to>
      <xdr:col>17</xdr:col>
      <xdr:colOff>546100</xdr:colOff>
      <xdr:row>28</xdr:row>
      <xdr:rowOff>114300</xdr:rowOff>
    </xdr:to>
    <xdr:graphicFrame macro="">
      <xdr:nvGraphicFramePr>
        <xdr:cNvPr id="7" name="Chart 6" descr="Douglas Workload">
          <a:extLst>
            <a:ext uri="{FF2B5EF4-FFF2-40B4-BE49-F238E27FC236}">
              <a16:creationId xmlns:a16="http://schemas.microsoft.com/office/drawing/2014/main" id="{39F8A56D-64D5-1C06-D50A-80FC5DD0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31750</xdr:colOff>
      <xdr:row>14</xdr:row>
      <xdr:rowOff>34925</xdr:rowOff>
    </xdr:from>
    <xdr:to>
      <xdr:col>25</xdr:col>
      <xdr:colOff>336550</xdr:colOff>
      <xdr:row>28</xdr:row>
      <xdr:rowOff>114300</xdr:rowOff>
    </xdr:to>
    <xdr:graphicFrame macro="">
      <xdr:nvGraphicFramePr>
        <xdr:cNvPr id="8" name="Chart 7" descr="Elko Workload">
          <a:extLst>
            <a:ext uri="{FF2B5EF4-FFF2-40B4-BE49-F238E27FC236}">
              <a16:creationId xmlns:a16="http://schemas.microsoft.com/office/drawing/2014/main" id="{B36388FE-7556-5FF0-1F59-52BC327B4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390525</xdr:colOff>
      <xdr:row>14</xdr:row>
      <xdr:rowOff>41275</xdr:rowOff>
    </xdr:from>
    <xdr:to>
      <xdr:col>33</xdr:col>
      <xdr:colOff>85725</xdr:colOff>
      <xdr:row>28</xdr:row>
      <xdr:rowOff>120650</xdr:rowOff>
    </xdr:to>
    <xdr:graphicFrame macro="">
      <xdr:nvGraphicFramePr>
        <xdr:cNvPr id="9" name="Chart 8" descr="Esmeralda Workload">
          <a:extLst>
            <a:ext uri="{FF2B5EF4-FFF2-40B4-BE49-F238E27FC236}">
              <a16:creationId xmlns:a16="http://schemas.microsoft.com/office/drawing/2014/main" id="{C3800698-30B3-FEA8-C52C-89E9B6AF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149225</xdr:colOff>
      <xdr:row>14</xdr:row>
      <xdr:rowOff>34925</xdr:rowOff>
    </xdr:from>
    <xdr:to>
      <xdr:col>40</xdr:col>
      <xdr:colOff>454025</xdr:colOff>
      <xdr:row>28</xdr:row>
      <xdr:rowOff>114300</xdr:rowOff>
    </xdr:to>
    <xdr:graphicFrame macro="">
      <xdr:nvGraphicFramePr>
        <xdr:cNvPr id="10" name="Chart 9" descr="Eureka Workload">
          <a:extLst>
            <a:ext uri="{FF2B5EF4-FFF2-40B4-BE49-F238E27FC236}">
              <a16:creationId xmlns:a16="http://schemas.microsoft.com/office/drawing/2014/main" id="{47BB19F1-BE6E-DE9B-8E71-572CD944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53975</xdr:colOff>
      <xdr:row>29</xdr:row>
      <xdr:rowOff>15875</xdr:rowOff>
    </xdr:from>
    <xdr:to>
      <xdr:col>2</xdr:col>
      <xdr:colOff>679450</xdr:colOff>
      <xdr:row>43</xdr:row>
      <xdr:rowOff>95250</xdr:rowOff>
    </xdr:to>
    <xdr:graphicFrame macro="">
      <xdr:nvGraphicFramePr>
        <xdr:cNvPr id="11" name="Chart 10" descr="Humboldt Workload">
          <a:extLst>
            <a:ext uri="{FF2B5EF4-FFF2-40B4-BE49-F238E27FC236}">
              <a16:creationId xmlns:a16="http://schemas.microsoft.com/office/drawing/2014/main" id="{E13BE678-8A44-C702-BF0C-7217D0C64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790575</xdr:colOff>
      <xdr:row>29</xdr:row>
      <xdr:rowOff>25400</xdr:rowOff>
    </xdr:from>
    <xdr:to>
      <xdr:col>10</xdr:col>
      <xdr:colOff>263525</xdr:colOff>
      <xdr:row>43</xdr:row>
      <xdr:rowOff>101600</xdr:rowOff>
    </xdr:to>
    <xdr:graphicFrame macro="">
      <xdr:nvGraphicFramePr>
        <xdr:cNvPr id="12" name="Chart 11" descr="Lander Workload">
          <a:extLst>
            <a:ext uri="{FF2B5EF4-FFF2-40B4-BE49-F238E27FC236}">
              <a16:creationId xmlns:a16="http://schemas.microsoft.com/office/drawing/2014/main" id="{0F89BE1E-9689-7CA4-9BAB-8C700AA62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381000</xdr:colOff>
      <xdr:row>29</xdr:row>
      <xdr:rowOff>28575</xdr:rowOff>
    </xdr:from>
    <xdr:to>
      <xdr:col>18</xdr:col>
      <xdr:colOff>76200</xdr:colOff>
      <xdr:row>43</xdr:row>
      <xdr:rowOff>107950</xdr:rowOff>
    </xdr:to>
    <xdr:graphicFrame macro="">
      <xdr:nvGraphicFramePr>
        <xdr:cNvPr id="13" name="Chart 12" descr="Lincoln Workload">
          <a:extLst>
            <a:ext uri="{FF2B5EF4-FFF2-40B4-BE49-F238E27FC236}">
              <a16:creationId xmlns:a16="http://schemas.microsoft.com/office/drawing/2014/main" id="{51F87A80-1AFB-EF25-DEE6-1C596494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187325</xdr:colOff>
      <xdr:row>29</xdr:row>
      <xdr:rowOff>22225</xdr:rowOff>
    </xdr:from>
    <xdr:to>
      <xdr:col>25</xdr:col>
      <xdr:colOff>492125</xdr:colOff>
      <xdr:row>43</xdr:row>
      <xdr:rowOff>107950</xdr:rowOff>
    </xdr:to>
    <xdr:graphicFrame macro="">
      <xdr:nvGraphicFramePr>
        <xdr:cNvPr id="14" name="Chart 13" descr="Lyon Workload">
          <a:extLst>
            <a:ext uri="{FF2B5EF4-FFF2-40B4-BE49-F238E27FC236}">
              <a16:creationId xmlns:a16="http://schemas.microsoft.com/office/drawing/2014/main" id="{259691EF-338C-EADA-2EB3-D5E29D3F0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606425</xdr:colOff>
      <xdr:row>29</xdr:row>
      <xdr:rowOff>41275</xdr:rowOff>
    </xdr:from>
    <xdr:to>
      <xdr:col>33</xdr:col>
      <xdr:colOff>301625</xdr:colOff>
      <xdr:row>43</xdr:row>
      <xdr:rowOff>123825</xdr:rowOff>
    </xdr:to>
    <xdr:graphicFrame macro="">
      <xdr:nvGraphicFramePr>
        <xdr:cNvPr id="15" name="Chart 14" descr="Mineral Workload">
          <a:extLst>
            <a:ext uri="{FF2B5EF4-FFF2-40B4-BE49-F238E27FC236}">
              <a16:creationId xmlns:a16="http://schemas.microsoft.com/office/drawing/2014/main" id="{2025D6DC-A943-FAE8-6E61-57CC3BE93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425450</xdr:colOff>
      <xdr:row>29</xdr:row>
      <xdr:rowOff>44450</xdr:rowOff>
    </xdr:from>
    <xdr:to>
      <xdr:col>41</xdr:col>
      <xdr:colOff>120650</xdr:colOff>
      <xdr:row>43</xdr:row>
      <xdr:rowOff>123825</xdr:rowOff>
    </xdr:to>
    <xdr:graphicFrame macro="">
      <xdr:nvGraphicFramePr>
        <xdr:cNvPr id="17" name="Chart 16" descr="Nye Workload">
          <a:extLst>
            <a:ext uri="{FF2B5EF4-FFF2-40B4-BE49-F238E27FC236}">
              <a16:creationId xmlns:a16="http://schemas.microsoft.com/office/drawing/2014/main" id="{6D1B5FD6-2256-F315-D3C8-912BA49AC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44450</xdr:colOff>
      <xdr:row>44</xdr:row>
      <xdr:rowOff>79375</xdr:rowOff>
    </xdr:from>
    <xdr:to>
      <xdr:col>2</xdr:col>
      <xdr:colOff>673100</xdr:colOff>
      <xdr:row>58</xdr:row>
      <xdr:rowOff>161925</xdr:rowOff>
    </xdr:to>
    <xdr:graphicFrame macro="">
      <xdr:nvGraphicFramePr>
        <xdr:cNvPr id="18" name="Chart 17" descr="Pershing Workload">
          <a:extLst>
            <a:ext uri="{FF2B5EF4-FFF2-40B4-BE49-F238E27FC236}">
              <a16:creationId xmlns:a16="http://schemas.microsoft.com/office/drawing/2014/main" id="{E57B33AF-1260-D29E-159A-20862A10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815975</xdr:colOff>
      <xdr:row>44</xdr:row>
      <xdr:rowOff>92075</xdr:rowOff>
    </xdr:from>
    <xdr:to>
      <xdr:col>10</xdr:col>
      <xdr:colOff>288925</xdr:colOff>
      <xdr:row>58</xdr:row>
      <xdr:rowOff>174625</xdr:rowOff>
    </xdr:to>
    <xdr:graphicFrame macro="">
      <xdr:nvGraphicFramePr>
        <xdr:cNvPr id="19" name="Chart 18" descr="Storey Workload">
          <a:extLst>
            <a:ext uri="{FF2B5EF4-FFF2-40B4-BE49-F238E27FC236}">
              <a16:creationId xmlns:a16="http://schemas.microsoft.com/office/drawing/2014/main" id="{EE3F6431-E444-39CA-B45D-EC14C1B3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488950</xdr:colOff>
      <xdr:row>44</xdr:row>
      <xdr:rowOff>85725</xdr:rowOff>
    </xdr:from>
    <xdr:to>
      <xdr:col>18</xdr:col>
      <xdr:colOff>184150</xdr:colOff>
      <xdr:row>58</xdr:row>
      <xdr:rowOff>161925</xdr:rowOff>
    </xdr:to>
    <xdr:graphicFrame macro="">
      <xdr:nvGraphicFramePr>
        <xdr:cNvPr id="20" name="Chart 19" descr="White Pine Workload">
          <a:extLst>
            <a:ext uri="{FF2B5EF4-FFF2-40B4-BE49-F238E27FC236}">
              <a16:creationId xmlns:a16="http://schemas.microsoft.com/office/drawing/2014/main" id="{9C277F9F-7A59-014F-6D51-BCAF27357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437-27CB-4639-A5E3-353531805324}">
  <dimension ref="A1:U36"/>
  <sheetViews>
    <sheetView topLeftCell="W1" zoomScaleNormal="100" workbookViewId="0"/>
  </sheetViews>
  <sheetFormatPr defaultRowHeight="14.4" x14ac:dyDescent="0.3"/>
  <cols>
    <col min="2" max="2" width="59.33203125" customWidth="1"/>
    <col min="5" max="5" width="0" hidden="1" customWidth="1"/>
    <col min="8" max="8" width="10.33203125" customWidth="1"/>
    <col min="10" max="10" width="9.88671875" customWidth="1"/>
    <col min="15" max="15" width="0" hidden="1" customWidth="1"/>
    <col min="19" max="19" width="0" hidden="1" customWidth="1"/>
    <col min="23" max="23" width="15.5546875" bestFit="1" customWidth="1"/>
    <col min="24" max="24" width="12" bestFit="1" customWidth="1"/>
    <col min="25" max="25" width="14.6640625" bestFit="1" customWidth="1"/>
    <col min="26" max="26" width="12" bestFit="1" customWidth="1"/>
    <col min="27" max="27" width="16.88671875" bestFit="1" customWidth="1"/>
    <col min="28" max="28" width="13.6640625" bestFit="1" customWidth="1"/>
    <col min="29" max="29" width="16.5546875" bestFit="1" customWidth="1"/>
    <col min="30" max="30" width="13.6640625" bestFit="1" customWidth="1"/>
    <col min="31" max="31" width="14" bestFit="1" customWidth="1"/>
    <col min="32" max="32" width="12" bestFit="1" customWidth="1"/>
    <col min="33" max="33" width="14.6640625" bestFit="1" customWidth="1"/>
    <col min="34" max="34" width="26.33203125" bestFit="1" customWidth="1"/>
    <col min="35" max="35" width="12" bestFit="1" customWidth="1"/>
    <col min="36" max="36" width="15.44140625" bestFit="1" customWidth="1"/>
    <col min="37" max="37" width="13.44140625" bestFit="1" customWidth="1"/>
    <col min="38" max="38" width="15" bestFit="1" customWidth="1"/>
    <col min="39" max="40" width="17.88671875" bestFit="1" customWidth="1"/>
  </cols>
  <sheetData>
    <row r="1" spans="1:21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</row>
    <row r="2" spans="1:21" x14ac:dyDescent="0.3">
      <c r="A2">
        <v>50</v>
      </c>
      <c r="B2" t="s">
        <v>19</v>
      </c>
      <c r="C2">
        <v>7</v>
      </c>
      <c r="F2">
        <v>1</v>
      </c>
      <c r="G2">
        <v>8</v>
      </c>
      <c r="H2">
        <v>2</v>
      </c>
      <c r="J2">
        <v>8</v>
      </c>
      <c r="K2">
        <v>2</v>
      </c>
      <c r="M2">
        <v>3</v>
      </c>
      <c r="N2">
        <v>2</v>
      </c>
      <c r="P2">
        <v>2</v>
      </c>
      <c r="Q2">
        <v>3</v>
      </c>
      <c r="T2">
        <v>3</v>
      </c>
      <c r="U2" s="1">
        <f t="shared" ref="U2:U11" si="0">SUM(C2:T2)</f>
        <v>41</v>
      </c>
    </row>
    <row r="3" spans="1:21" x14ac:dyDescent="0.3">
      <c r="A3">
        <v>50</v>
      </c>
      <c r="B3" t="s">
        <v>20</v>
      </c>
      <c r="C3">
        <v>27</v>
      </c>
      <c r="D3">
        <v>24</v>
      </c>
      <c r="F3">
        <v>54</v>
      </c>
      <c r="G3">
        <v>58</v>
      </c>
      <c r="H3">
        <v>2</v>
      </c>
      <c r="I3">
        <v>3</v>
      </c>
      <c r="J3">
        <v>30</v>
      </c>
      <c r="K3">
        <v>10</v>
      </c>
      <c r="L3">
        <v>3</v>
      </c>
      <c r="M3">
        <v>42</v>
      </c>
      <c r="N3">
        <v>5</v>
      </c>
      <c r="P3">
        <v>119</v>
      </c>
      <c r="Q3">
        <v>15</v>
      </c>
      <c r="R3">
        <v>4</v>
      </c>
      <c r="T3">
        <v>16</v>
      </c>
      <c r="U3" s="1">
        <f t="shared" si="0"/>
        <v>412</v>
      </c>
    </row>
    <row r="4" spans="1:21" x14ac:dyDescent="0.3">
      <c r="A4">
        <v>20</v>
      </c>
      <c r="B4" t="s">
        <v>21</v>
      </c>
      <c r="C4">
        <v>490</v>
      </c>
      <c r="D4">
        <v>166</v>
      </c>
      <c r="F4">
        <v>782</v>
      </c>
      <c r="G4">
        <v>616</v>
      </c>
      <c r="H4">
        <v>15</v>
      </c>
      <c r="I4">
        <v>27</v>
      </c>
      <c r="J4">
        <v>216</v>
      </c>
      <c r="K4">
        <v>103</v>
      </c>
      <c r="L4">
        <v>49</v>
      </c>
      <c r="M4">
        <v>621</v>
      </c>
      <c r="N4">
        <v>166</v>
      </c>
      <c r="P4">
        <v>1989</v>
      </c>
      <c r="Q4">
        <v>160</v>
      </c>
      <c r="R4">
        <v>54</v>
      </c>
      <c r="T4">
        <v>221</v>
      </c>
      <c r="U4" s="1">
        <f t="shared" si="0"/>
        <v>5675</v>
      </c>
    </row>
    <row r="5" spans="1:21" x14ac:dyDescent="0.3">
      <c r="A5">
        <v>3647.6</v>
      </c>
      <c r="B5" t="s">
        <v>22</v>
      </c>
      <c r="C5" s="33"/>
      <c r="G5">
        <v>2</v>
      </c>
      <c r="H5">
        <v>1</v>
      </c>
      <c r="L5">
        <v>1</v>
      </c>
      <c r="Q5">
        <v>2</v>
      </c>
      <c r="U5" s="1">
        <f t="shared" si="0"/>
        <v>6</v>
      </c>
    </row>
    <row r="6" spans="1:21" x14ac:dyDescent="0.3">
      <c r="A6">
        <v>7.5</v>
      </c>
      <c r="B6" t="s">
        <v>23</v>
      </c>
      <c r="C6">
        <v>107</v>
      </c>
      <c r="D6">
        <v>12</v>
      </c>
      <c r="F6">
        <v>113</v>
      </c>
      <c r="G6">
        <v>114</v>
      </c>
      <c r="I6">
        <v>1</v>
      </c>
      <c r="J6">
        <v>40</v>
      </c>
      <c r="K6">
        <v>9</v>
      </c>
      <c r="M6">
        <v>235</v>
      </c>
      <c r="N6">
        <v>21</v>
      </c>
      <c r="P6">
        <v>115</v>
      </c>
      <c r="Q6">
        <v>30</v>
      </c>
      <c r="R6">
        <v>1</v>
      </c>
      <c r="T6">
        <v>22</v>
      </c>
      <c r="U6" s="1">
        <f t="shared" si="0"/>
        <v>820</v>
      </c>
    </row>
    <row r="7" spans="1:21" x14ac:dyDescent="0.3">
      <c r="A7">
        <v>26</v>
      </c>
      <c r="B7" t="s">
        <v>24</v>
      </c>
      <c r="C7">
        <v>63</v>
      </c>
      <c r="D7">
        <v>5</v>
      </c>
      <c r="F7">
        <v>10</v>
      </c>
      <c r="G7">
        <v>15</v>
      </c>
      <c r="H7">
        <v>1</v>
      </c>
      <c r="J7">
        <v>3</v>
      </c>
      <c r="M7">
        <v>27</v>
      </c>
      <c r="P7">
        <v>2</v>
      </c>
      <c r="Q7">
        <v>2</v>
      </c>
      <c r="T7">
        <v>7</v>
      </c>
      <c r="U7" s="1">
        <f t="shared" si="0"/>
        <v>135</v>
      </c>
    </row>
    <row r="8" spans="1:21" x14ac:dyDescent="0.3">
      <c r="A8">
        <v>6</v>
      </c>
      <c r="B8" t="s">
        <v>25</v>
      </c>
      <c r="C8">
        <v>309</v>
      </c>
      <c r="D8">
        <v>110</v>
      </c>
      <c r="F8">
        <v>763</v>
      </c>
      <c r="G8">
        <v>518</v>
      </c>
      <c r="H8">
        <v>4</v>
      </c>
      <c r="I8">
        <v>24</v>
      </c>
      <c r="J8">
        <v>82</v>
      </c>
      <c r="K8">
        <v>83</v>
      </c>
      <c r="L8">
        <v>15</v>
      </c>
      <c r="M8">
        <v>1066</v>
      </c>
      <c r="N8">
        <v>46</v>
      </c>
      <c r="P8">
        <v>1034</v>
      </c>
      <c r="Q8">
        <v>92</v>
      </c>
      <c r="R8">
        <v>76</v>
      </c>
      <c r="T8">
        <v>53</v>
      </c>
      <c r="U8" s="1">
        <f t="shared" si="0"/>
        <v>4275</v>
      </c>
    </row>
    <row r="9" spans="1:21" x14ac:dyDescent="0.3">
      <c r="A9">
        <v>10</v>
      </c>
      <c r="B9" t="s">
        <v>26</v>
      </c>
      <c r="C9">
        <v>128</v>
      </c>
      <c r="D9">
        <v>54</v>
      </c>
      <c r="F9">
        <v>387</v>
      </c>
      <c r="G9">
        <v>144</v>
      </c>
      <c r="H9">
        <v>10</v>
      </c>
      <c r="I9">
        <v>5</v>
      </c>
      <c r="J9">
        <v>67</v>
      </c>
      <c r="K9">
        <v>56</v>
      </c>
      <c r="L9">
        <v>8</v>
      </c>
      <c r="M9">
        <v>454</v>
      </c>
      <c r="N9">
        <v>60</v>
      </c>
      <c r="P9">
        <v>546</v>
      </c>
      <c r="Q9">
        <v>81</v>
      </c>
      <c r="R9">
        <v>39</v>
      </c>
      <c r="T9">
        <v>31</v>
      </c>
      <c r="U9" s="1">
        <f t="shared" si="0"/>
        <v>2070</v>
      </c>
    </row>
    <row r="10" spans="1:21" x14ac:dyDescent="0.3">
      <c r="A10">
        <v>4</v>
      </c>
      <c r="B10" t="s">
        <v>27</v>
      </c>
      <c r="C10">
        <v>75</v>
      </c>
      <c r="D10">
        <v>3</v>
      </c>
      <c r="F10">
        <v>13</v>
      </c>
      <c r="G10">
        <v>36</v>
      </c>
      <c r="J10">
        <v>9</v>
      </c>
      <c r="K10">
        <v>2</v>
      </c>
      <c r="L10">
        <v>1</v>
      </c>
      <c r="M10">
        <v>62</v>
      </c>
      <c r="N10">
        <v>8</v>
      </c>
      <c r="P10">
        <v>23</v>
      </c>
      <c r="Q10">
        <v>12</v>
      </c>
      <c r="R10">
        <v>14</v>
      </c>
      <c r="T10">
        <v>7</v>
      </c>
      <c r="U10" s="1">
        <f t="shared" si="0"/>
        <v>265</v>
      </c>
    </row>
    <row r="11" spans="1:21" x14ac:dyDescent="0.3">
      <c r="A11">
        <v>90</v>
      </c>
      <c r="B11" t="s">
        <v>30</v>
      </c>
      <c r="C11">
        <v>258</v>
      </c>
      <c r="D11">
        <v>3</v>
      </c>
      <c r="F11">
        <v>56</v>
      </c>
      <c r="J11">
        <v>1</v>
      </c>
      <c r="K11">
        <v>16</v>
      </c>
      <c r="M11">
        <v>26</v>
      </c>
      <c r="N11">
        <v>1</v>
      </c>
      <c r="P11">
        <v>41</v>
      </c>
      <c r="Q11">
        <v>4</v>
      </c>
      <c r="R11">
        <v>1</v>
      </c>
      <c r="T11">
        <v>1</v>
      </c>
      <c r="U11" s="1">
        <f t="shared" si="0"/>
        <v>408</v>
      </c>
    </row>
    <row r="12" spans="1:21" x14ac:dyDescent="0.3">
      <c r="C12" s="1">
        <f t="shared" ref="C12:T12" si="1">SUM(C2:C11)</f>
        <v>1464</v>
      </c>
      <c r="D12" s="1">
        <f t="shared" si="1"/>
        <v>377</v>
      </c>
      <c r="E12" s="1">
        <f t="shared" si="1"/>
        <v>0</v>
      </c>
      <c r="F12" s="1">
        <f t="shared" si="1"/>
        <v>2179</v>
      </c>
      <c r="G12" s="1">
        <f t="shared" si="1"/>
        <v>1511</v>
      </c>
      <c r="H12" s="1">
        <f t="shared" ref="H12" si="2">SUM(H2:H11)</f>
        <v>35</v>
      </c>
      <c r="I12" s="1">
        <f t="shared" si="1"/>
        <v>60</v>
      </c>
      <c r="J12" s="1">
        <f t="shared" si="1"/>
        <v>456</v>
      </c>
      <c r="K12" s="1">
        <f t="shared" si="1"/>
        <v>281</v>
      </c>
      <c r="L12" s="1">
        <f t="shared" si="1"/>
        <v>77</v>
      </c>
      <c r="M12" s="1">
        <f t="shared" si="1"/>
        <v>2536</v>
      </c>
      <c r="N12" s="1">
        <f t="shared" si="1"/>
        <v>309</v>
      </c>
      <c r="O12" s="1">
        <f t="shared" si="1"/>
        <v>0</v>
      </c>
      <c r="P12" s="1">
        <f t="shared" si="1"/>
        <v>3871</v>
      </c>
      <c r="Q12" s="1">
        <f t="shared" si="1"/>
        <v>401</v>
      </c>
      <c r="R12" s="1">
        <f t="shared" si="1"/>
        <v>189</v>
      </c>
      <c r="S12" s="1">
        <f t="shared" si="1"/>
        <v>0</v>
      </c>
      <c r="T12" s="1">
        <f t="shared" si="1"/>
        <v>361</v>
      </c>
      <c r="U12" s="1">
        <f>SUM(C2:T11)</f>
        <v>14107</v>
      </c>
    </row>
    <row r="13" spans="1:21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tr">
        <f>H1</f>
        <v>Esmeralda</v>
      </c>
      <c r="I13" s="12" t="s">
        <v>6</v>
      </c>
      <c r="J13" s="12" t="s">
        <v>7</v>
      </c>
      <c r="K13" s="12" t="s">
        <v>8</v>
      </c>
      <c r="L13" s="12" t="s">
        <v>9</v>
      </c>
      <c r="M13" s="12" t="s">
        <v>10</v>
      </c>
      <c r="N13" s="12" t="s">
        <v>11</v>
      </c>
      <c r="O13" s="12" t="s">
        <v>12</v>
      </c>
      <c r="P13" s="12" t="s">
        <v>13</v>
      </c>
      <c r="Q13" s="12" t="s">
        <v>14</v>
      </c>
      <c r="R13" s="12" t="s">
        <v>15</v>
      </c>
      <c r="S13" s="12" t="s">
        <v>16</v>
      </c>
      <c r="T13" s="12" t="s">
        <v>17</v>
      </c>
    </row>
    <row r="14" spans="1:21" x14ac:dyDescent="0.3">
      <c r="B14" t="s">
        <v>19</v>
      </c>
      <c r="C14">
        <f t="shared" ref="C14:T14" si="3">$A2*C2</f>
        <v>350</v>
      </c>
      <c r="D14">
        <f t="shared" si="3"/>
        <v>0</v>
      </c>
      <c r="E14">
        <f t="shared" si="3"/>
        <v>0</v>
      </c>
      <c r="F14">
        <f t="shared" si="3"/>
        <v>50</v>
      </c>
      <c r="G14">
        <f t="shared" si="3"/>
        <v>400</v>
      </c>
      <c r="H14">
        <f t="shared" ref="H14" si="4">$A2*H2</f>
        <v>100</v>
      </c>
      <c r="I14">
        <f t="shared" si="3"/>
        <v>0</v>
      </c>
      <c r="J14">
        <f t="shared" si="3"/>
        <v>400</v>
      </c>
      <c r="K14">
        <f t="shared" si="3"/>
        <v>100</v>
      </c>
      <c r="L14">
        <f t="shared" si="3"/>
        <v>0</v>
      </c>
      <c r="M14">
        <f t="shared" si="3"/>
        <v>150</v>
      </c>
      <c r="N14">
        <f t="shared" si="3"/>
        <v>100</v>
      </c>
      <c r="O14">
        <f t="shared" si="3"/>
        <v>0</v>
      </c>
      <c r="P14">
        <f t="shared" si="3"/>
        <v>100</v>
      </c>
      <c r="Q14">
        <f t="shared" si="3"/>
        <v>150</v>
      </c>
      <c r="R14">
        <f t="shared" si="3"/>
        <v>0</v>
      </c>
      <c r="S14">
        <f t="shared" si="3"/>
        <v>0</v>
      </c>
      <c r="T14">
        <f t="shared" si="3"/>
        <v>150</v>
      </c>
      <c r="U14" s="1">
        <f t="shared" ref="U14:U23" si="5">SUM(C14:T14)</f>
        <v>2050</v>
      </c>
    </row>
    <row r="15" spans="1:21" x14ac:dyDescent="0.3">
      <c r="B15" t="s">
        <v>20</v>
      </c>
      <c r="C15">
        <f t="shared" ref="C15:T15" si="6">$A3*C3</f>
        <v>1350</v>
      </c>
      <c r="D15">
        <f t="shared" si="6"/>
        <v>1200</v>
      </c>
      <c r="E15">
        <f t="shared" si="6"/>
        <v>0</v>
      </c>
      <c r="F15">
        <f t="shared" si="6"/>
        <v>2700</v>
      </c>
      <c r="G15">
        <f t="shared" si="6"/>
        <v>2900</v>
      </c>
      <c r="H15">
        <f t="shared" ref="H15" si="7">$A3*H3</f>
        <v>100</v>
      </c>
      <c r="I15">
        <f t="shared" si="6"/>
        <v>150</v>
      </c>
      <c r="J15">
        <f t="shared" si="6"/>
        <v>1500</v>
      </c>
      <c r="K15">
        <f t="shared" si="6"/>
        <v>500</v>
      </c>
      <c r="L15">
        <f t="shared" si="6"/>
        <v>150</v>
      </c>
      <c r="M15">
        <f t="shared" si="6"/>
        <v>2100</v>
      </c>
      <c r="N15">
        <f t="shared" si="6"/>
        <v>250</v>
      </c>
      <c r="O15">
        <f t="shared" si="6"/>
        <v>0</v>
      </c>
      <c r="P15">
        <f t="shared" si="6"/>
        <v>5950</v>
      </c>
      <c r="Q15">
        <f t="shared" si="6"/>
        <v>750</v>
      </c>
      <c r="R15">
        <f t="shared" si="6"/>
        <v>200</v>
      </c>
      <c r="S15">
        <f t="shared" si="6"/>
        <v>0</v>
      </c>
      <c r="T15">
        <f t="shared" si="6"/>
        <v>800</v>
      </c>
      <c r="U15" s="1">
        <f t="shared" si="5"/>
        <v>20600</v>
      </c>
    </row>
    <row r="16" spans="1:21" x14ac:dyDescent="0.3">
      <c r="B16" t="s">
        <v>21</v>
      </c>
      <c r="C16">
        <f t="shared" ref="C16:T16" si="8">$A4*C4</f>
        <v>9800</v>
      </c>
      <c r="D16">
        <f t="shared" si="8"/>
        <v>3320</v>
      </c>
      <c r="E16">
        <f t="shared" si="8"/>
        <v>0</v>
      </c>
      <c r="F16">
        <f t="shared" si="8"/>
        <v>15640</v>
      </c>
      <c r="G16">
        <f t="shared" si="8"/>
        <v>12320</v>
      </c>
      <c r="H16">
        <f t="shared" ref="H16" si="9">$A4*H4</f>
        <v>300</v>
      </c>
      <c r="I16">
        <f t="shared" si="8"/>
        <v>540</v>
      </c>
      <c r="J16">
        <f t="shared" si="8"/>
        <v>4320</v>
      </c>
      <c r="K16">
        <f t="shared" si="8"/>
        <v>2060</v>
      </c>
      <c r="L16">
        <f t="shared" si="8"/>
        <v>980</v>
      </c>
      <c r="M16">
        <f t="shared" si="8"/>
        <v>12420</v>
      </c>
      <c r="N16">
        <f t="shared" si="8"/>
        <v>3320</v>
      </c>
      <c r="O16">
        <f t="shared" si="8"/>
        <v>0</v>
      </c>
      <c r="P16">
        <f t="shared" si="8"/>
        <v>39780</v>
      </c>
      <c r="Q16">
        <f t="shared" si="8"/>
        <v>3200</v>
      </c>
      <c r="R16">
        <f t="shared" si="8"/>
        <v>1080</v>
      </c>
      <c r="S16">
        <f t="shared" si="8"/>
        <v>0</v>
      </c>
      <c r="T16">
        <f t="shared" si="8"/>
        <v>4420</v>
      </c>
      <c r="U16" s="1">
        <f t="shared" si="5"/>
        <v>113500</v>
      </c>
    </row>
    <row r="17" spans="2:21" x14ac:dyDescent="0.3">
      <c r="B17" t="s">
        <v>22</v>
      </c>
      <c r="C17">
        <f t="shared" ref="C17:T17" si="10">$A5*C5</f>
        <v>0</v>
      </c>
      <c r="D17">
        <f t="shared" si="10"/>
        <v>0</v>
      </c>
      <c r="E17">
        <f t="shared" si="10"/>
        <v>0</v>
      </c>
      <c r="F17">
        <f t="shared" si="10"/>
        <v>0</v>
      </c>
      <c r="G17">
        <f t="shared" si="10"/>
        <v>7295.2</v>
      </c>
      <c r="H17">
        <f t="shared" ref="H17" si="11">$A5*H5</f>
        <v>3647.6</v>
      </c>
      <c r="I17">
        <f t="shared" si="10"/>
        <v>0</v>
      </c>
      <c r="J17">
        <f t="shared" si="10"/>
        <v>0</v>
      </c>
      <c r="K17">
        <f t="shared" si="10"/>
        <v>0</v>
      </c>
      <c r="L17">
        <f t="shared" si="10"/>
        <v>3647.6</v>
      </c>
      <c r="M17">
        <f t="shared" si="10"/>
        <v>0</v>
      </c>
      <c r="N17">
        <f t="shared" si="10"/>
        <v>0</v>
      </c>
      <c r="O17">
        <f t="shared" si="10"/>
        <v>0</v>
      </c>
      <c r="P17">
        <f t="shared" si="10"/>
        <v>0</v>
      </c>
      <c r="Q17">
        <f t="shared" si="10"/>
        <v>7295.2</v>
      </c>
      <c r="R17">
        <f t="shared" si="10"/>
        <v>0</v>
      </c>
      <c r="S17">
        <f t="shared" si="10"/>
        <v>0</v>
      </c>
      <c r="T17">
        <f t="shared" si="10"/>
        <v>0</v>
      </c>
      <c r="U17" s="1">
        <f t="shared" si="5"/>
        <v>21885.599999999999</v>
      </c>
    </row>
    <row r="18" spans="2:21" x14ac:dyDescent="0.3">
      <c r="B18" t="s">
        <v>23</v>
      </c>
      <c r="C18">
        <f t="shared" ref="C18:T18" si="12">$A6*C6</f>
        <v>802.5</v>
      </c>
      <c r="D18">
        <f t="shared" si="12"/>
        <v>90</v>
      </c>
      <c r="E18">
        <f t="shared" si="12"/>
        <v>0</v>
      </c>
      <c r="F18">
        <f t="shared" si="12"/>
        <v>847.5</v>
      </c>
      <c r="G18">
        <f t="shared" si="12"/>
        <v>855</v>
      </c>
      <c r="H18">
        <f t="shared" ref="H18" si="13">$A6*H6</f>
        <v>0</v>
      </c>
      <c r="I18">
        <f t="shared" si="12"/>
        <v>7.5</v>
      </c>
      <c r="J18">
        <f t="shared" si="12"/>
        <v>300</v>
      </c>
      <c r="K18">
        <f t="shared" si="12"/>
        <v>67.5</v>
      </c>
      <c r="L18">
        <f t="shared" si="12"/>
        <v>0</v>
      </c>
      <c r="M18">
        <f t="shared" si="12"/>
        <v>1762.5</v>
      </c>
      <c r="N18">
        <f t="shared" si="12"/>
        <v>157.5</v>
      </c>
      <c r="O18">
        <f t="shared" si="12"/>
        <v>0</v>
      </c>
      <c r="P18">
        <f t="shared" si="12"/>
        <v>862.5</v>
      </c>
      <c r="Q18">
        <f t="shared" si="12"/>
        <v>225</v>
      </c>
      <c r="R18">
        <f t="shared" si="12"/>
        <v>7.5</v>
      </c>
      <c r="S18">
        <f t="shared" si="12"/>
        <v>0</v>
      </c>
      <c r="T18">
        <f t="shared" si="12"/>
        <v>165</v>
      </c>
      <c r="U18" s="1">
        <f t="shared" si="5"/>
        <v>6150</v>
      </c>
    </row>
    <row r="19" spans="2:21" x14ac:dyDescent="0.3">
      <c r="B19" t="s">
        <v>24</v>
      </c>
      <c r="C19">
        <f t="shared" ref="C19:T19" si="14">$A7*C7</f>
        <v>1638</v>
      </c>
      <c r="D19">
        <f t="shared" si="14"/>
        <v>130</v>
      </c>
      <c r="E19">
        <f t="shared" si="14"/>
        <v>0</v>
      </c>
      <c r="F19">
        <f t="shared" si="14"/>
        <v>260</v>
      </c>
      <c r="G19">
        <f t="shared" si="14"/>
        <v>390</v>
      </c>
      <c r="H19">
        <f t="shared" ref="H19" si="15">$A7*H7</f>
        <v>26</v>
      </c>
      <c r="I19">
        <f t="shared" si="14"/>
        <v>0</v>
      </c>
      <c r="J19">
        <f t="shared" si="14"/>
        <v>78</v>
      </c>
      <c r="K19">
        <f t="shared" si="14"/>
        <v>0</v>
      </c>
      <c r="L19">
        <f t="shared" si="14"/>
        <v>0</v>
      </c>
      <c r="M19">
        <f t="shared" si="14"/>
        <v>702</v>
      </c>
      <c r="N19">
        <f t="shared" si="14"/>
        <v>0</v>
      </c>
      <c r="O19">
        <f t="shared" si="14"/>
        <v>0</v>
      </c>
      <c r="P19">
        <f t="shared" si="14"/>
        <v>52</v>
      </c>
      <c r="Q19">
        <f t="shared" si="14"/>
        <v>52</v>
      </c>
      <c r="R19">
        <f t="shared" si="14"/>
        <v>0</v>
      </c>
      <c r="S19">
        <f t="shared" si="14"/>
        <v>0</v>
      </c>
      <c r="T19">
        <f t="shared" si="14"/>
        <v>182</v>
      </c>
      <c r="U19" s="1">
        <f t="shared" si="5"/>
        <v>3510</v>
      </c>
    </row>
    <row r="20" spans="2:21" x14ac:dyDescent="0.3">
      <c r="B20" t="s">
        <v>25</v>
      </c>
      <c r="C20">
        <f t="shared" ref="C20:T20" si="16">$A8*C8</f>
        <v>1854</v>
      </c>
      <c r="D20">
        <f t="shared" si="16"/>
        <v>660</v>
      </c>
      <c r="E20">
        <f t="shared" si="16"/>
        <v>0</v>
      </c>
      <c r="F20">
        <f t="shared" si="16"/>
        <v>4578</v>
      </c>
      <c r="G20">
        <f t="shared" si="16"/>
        <v>3108</v>
      </c>
      <c r="H20">
        <f t="shared" ref="H20" si="17">$A8*H8</f>
        <v>24</v>
      </c>
      <c r="I20">
        <f t="shared" si="16"/>
        <v>144</v>
      </c>
      <c r="J20">
        <f t="shared" si="16"/>
        <v>492</v>
      </c>
      <c r="K20">
        <f t="shared" si="16"/>
        <v>498</v>
      </c>
      <c r="L20">
        <f t="shared" si="16"/>
        <v>90</v>
      </c>
      <c r="M20">
        <f t="shared" si="16"/>
        <v>6396</v>
      </c>
      <c r="N20">
        <f t="shared" si="16"/>
        <v>276</v>
      </c>
      <c r="O20">
        <f t="shared" si="16"/>
        <v>0</v>
      </c>
      <c r="P20">
        <f t="shared" si="16"/>
        <v>6204</v>
      </c>
      <c r="Q20">
        <f t="shared" si="16"/>
        <v>552</v>
      </c>
      <c r="R20">
        <f t="shared" si="16"/>
        <v>456</v>
      </c>
      <c r="S20">
        <f t="shared" si="16"/>
        <v>0</v>
      </c>
      <c r="T20">
        <f t="shared" si="16"/>
        <v>318</v>
      </c>
      <c r="U20" s="1">
        <f t="shared" si="5"/>
        <v>25650</v>
      </c>
    </row>
    <row r="21" spans="2:21" x14ac:dyDescent="0.3">
      <c r="B21" t="s">
        <v>26</v>
      </c>
      <c r="C21">
        <f t="shared" ref="C21:T21" si="18">$A9*C9</f>
        <v>1280</v>
      </c>
      <c r="D21">
        <f t="shared" si="18"/>
        <v>540</v>
      </c>
      <c r="E21">
        <f t="shared" si="18"/>
        <v>0</v>
      </c>
      <c r="F21">
        <f t="shared" si="18"/>
        <v>3870</v>
      </c>
      <c r="G21">
        <f t="shared" si="18"/>
        <v>1440</v>
      </c>
      <c r="H21">
        <f t="shared" ref="H21" si="19">$A9*H9</f>
        <v>100</v>
      </c>
      <c r="I21">
        <f t="shared" si="18"/>
        <v>50</v>
      </c>
      <c r="J21">
        <f t="shared" si="18"/>
        <v>670</v>
      </c>
      <c r="K21">
        <f t="shared" si="18"/>
        <v>560</v>
      </c>
      <c r="L21">
        <f t="shared" si="18"/>
        <v>80</v>
      </c>
      <c r="M21">
        <f t="shared" si="18"/>
        <v>4540</v>
      </c>
      <c r="N21">
        <f t="shared" si="18"/>
        <v>600</v>
      </c>
      <c r="O21">
        <f t="shared" si="18"/>
        <v>0</v>
      </c>
      <c r="P21">
        <f t="shared" si="18"/>
        <v>5460</v>
      </c>
      <c r="Q21">
        <f t="shared" si="18"/>
        <v>810</v>
      </c>
      <c r="R21">
        <f t="shared" si="18"/>
        <v>390</v>
      </c>
      <c r="S21">
        <f t="shared" si="18"/>
        <v>0</v>
      </c>
      <c r="T21">
        <f t="shared" si="18"/>
        <v>310</v>
      </c>
      <c r="U21" s="1">
        <f t="shared" si="5"/>
        <v>20700</v>
      </c>
    </row>
    <row r="22" spans="2:21" x14ac:dyDescent="0.3">
      <c r="B22" t="s">
        <v>27</v>
      </c>
      <c r="C22">
        <f t="shared" ref="C22:T22" si="20">$A10*C10</f>
        <v>300</v>
      </c>
      <c r="D22">
        <f t="shared" si="20"/>
        <v>12</v>
      </c>
      <c r="E22">
        <f t="shared" si="20"/>
        <v>0</v>
      </c>
      <c r="F22">
        <f t="shared" si="20"/>
        <v>52</v>
      </c>
      <c r="G22">
        <f t="shared" si="20"/>
        <v>144</v>
      </c>
      <c r="H22">
        <f t="shared" ref="H22" si="21">$A10*H10</f>
        <v>0</v>
      </c>
      <c r="I22">
        <f t="shared" si="20"/>
        <v>0</v>
      </c>
      <c r="J22">
        <f t="shared" si="20"/>
        <v>36</v>
      </c>
      <c r="K22">
        <f t="shared" si="20"/>
        <v>8</v>
      </c>
      <c r="L22">
        <f t="shared" si="20"/>
        <v>4</v>
      </c>
      <c r="M22">
        <f t="shared" si="20"/>
        <v>248</v>
      </c>
      <c r="N22">
        <f t="shared" si="20"/>
        <v>32</v>
      </c>
      <c r="O22">
        <f t="shared" si="20"/>
        <v>0</v>
      </c>
      <c r="P22">
        <f t="shared" si="20"/>
        <v>92</v>
      </c>
      <c r="Q22">
        <f t="shared" si="20"/>
        <v>48</v>
      </c>
      <c r="R22">
        <f t="shared" si="20"/>
        <v>56</v>
      </c>
      <c r="S22">
        <f t="shared" si="20"/>
        <v>0</v>
      </c>
      <c r="T22">
        <f t="shared" si="20"/>
        <v>28</v>
      </c>
      <c r="U22" s="1">
        <f t="shared" si="5"/>
        <v>1060</v>
      </c>
    </row>
    <row r="23" spans="2:21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$A11*1</f>
        <v>90</v>
      </c>
      <c r="I23">
        <f>$A11*1</f>
        <v>90</v>
      </c>
      <c r="J23">
        <f>$A11*5</f>
        <v>450</v>
      </c>
      <c r="K23">
        <f>$A11*1</f>
        <v>90</v>
      </c>
      <c r="L23">
        <f>$A11*1</f>
        <v>90</v>
      </c>
      <c r="M23">
        <f>$A11*1</f>
        <v>90</v>
      </c>
      <c r="N23">
        <f>$A11*1</f>
        <v>90</v>
      </c>
      <c r="O23">
        <f>$A11*O11</f>
        <v>0</v>
      </c>
      <c r="P23">
        <f>$A11*2</f>
        <v>180</v>
      </c>
      <c r="Q23">
        <f>$A11*1</f>
        <v>90</v>
      </c>
      <c r="R23">
        <f>$A11*1</f>
        <v>90</v>
      </c>
      <c r="S23">
        <f>$A11*S11</f>
        <v>0</v>
      </c>
      <c r="T23">
        <f>$A11*2</f>
        <v>180</v>
      </c>
      <c r="U23" s="1">
        <f t="shared" si="5"/>
        <v>2520</v>
      </c>
    </row>
    <row r="24" spans="2:21" ht="15" thickBot="1" x14ac:dyDescent="0.35">
      <c r="C24" s="1">
        <f t="shared" ref="C24:T24" si="22">SUM(C14:C23)</f>
        <v>17734.5</v>
      </c>
      <c r="D24" s="1">
        <f t="shared" si="22"/>
        <v>6042</v>
      </c>
      <c r="E24" s="1">
        <f t="shared" si="22"/>
        <v>0</v>
      </c>
      <c r="F24" s="1">
        <f t="shared" si="22"/>
        <v>28177.5</v>
      </c>
      <c r="G24" s="1">
        <f t="shared" si="22"/>
        <v>29212.2</v>
      </c>
      <c r="H24" s="1">
        <f t="shared" ref="H24" si="23">SUM(H14:H23)</f>
        <v>4387.6000000000004</v>
      </c>
      <c r="I24" s="1">
        <f t="shared" si="22"/>
        <v>981.5</v>
      </c>
      <c r="J24" s="1">
        <f t="shared" si="22"/>
        <v>8246</v>
      </c>
      <c r="K24" s="1">
        <f t="shared" si="22"/>
        <v>3883.5</v>
      </c>
      <c r="L24" s="1">
        <f t="shared" si="22"/>
        <v>5041.6000000000004</v>
      </c>
      <c r="M24" s="1">
        <f t="shared" si="22"/>
        <v>28408.5</v>
      </c>
      <c r="N24" s="1">
        <f t="shared" si="22"/>
        <v>4825.5</v>
      </c>
      <c r="O24" s="1">
        <f t="shared" si="22"/>
        <v>0</v>
      </c>
      <c r="P24" s="1">
        <f t="shared" si="22"/>
        <v>58680.5</v>
      </c>
      <c r="Q24" s="1">
        <f t="shared" si="22"/>
        <v>13172.2</v>
      </c>
      <c r="R24" s="1">
        <f t="shared" si="22"/>
        <v>2279.5</v>
      </c>
      <c r="S24" s="1">
        <f t="shared" si="22"/>
        <v>0</v>
      </c>
      <c r="T24" s="1">
        <f t="shared" si="22"/>
        <v>6553</v>
      </c>
      <c r="U24" s="1">
        <f>SUM(C14:T23)</f>
        <v>217625.60000000003</v>
      </c>
    </row>
    <row r="25" spans="2:21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tr">
        <f>H1</f>
        <v>Esmeralda</v>
      </c>
      <c r="I25" s="14" t="s">
        <v>6</v>
      </c>
      <c r="J25" s="14" t="s">
        <v>7</v>
      </c>
      <c r="K25" s="14" t="s">
        <v>8</v>
      </c>
      <c r="L25" s="14" t="s">
        <v>9</v>
      </c>
      <c r="M25" s="14" t="s">
        <v>10</v>
      </c>
      <c r="N25" s="14" t="s">
        <v>11</v>
      </c>
      <c r="O25" s="14" t="s">
        <v>12</v>
      </c>
      <c r="P25" s="14" t="s">
        <v>13</v>
      </c>
      <c r="Q25" s="14" t="s">
        <v>14</v>
      </c>
      <c r="R25" s="14" t="s">
        <v>15</v>
      </c>
      <c r="S25" s="14" t="s">
        <v>16</v>
      </c>
      <c r="T25" s="15" t="s">
        <v>17</v>
      </c>
    </row>
    <row r="26" spans="2:21" x14ac:dyDescent="0.3">
      <c r="B26" s="1" t="s">
        <v>19</v>
      </c>
      <c r="C26" s="3">
        <f t="shared" ref="C26:T26" si="24">C14/1392.6</f>
        <v>0.2513284503805831</v>
      </c>
      <c r="D26" s="4">
        <f t="shared" si="24"/>
        <v>0</v>
      </c>
      <c r="E26" s="4">
        <f t="shared" si="24"/>
        <v>0</v>
      </c>
      <c r="F26" s="4">
        <f t="shared" si="24"/>
        <v>3.5904064340083301E-2</v>
      </c>
      <c r="G26" s="4">
        <f t="shared" si="24"/>
        <v>0.28723251472066641</v>
      </c>
      <c r="H26" s="4">
        <f t="shared" ref="H26" si="25">H14/1392.6</f>
        <v>7.1808128680166602E-2</v>
      </c>
      <c r="I26" s="4">
        <f t="shared" si="24"/>
        <v>0</v>
      </c>
      <c r="J26" s="4">
        <f t="shared" si="24"/>
        <v>0.28723251472066641</v>
      </c>
      <c r="K26" s="4">
        <f t="shared" si="24"/>
        <v>7.1808128680166602E-2</v>
      </c>
      <c r="L26" s="4">
        <f t="shared" si="24"/>
        <v>0</v>
      </c>
      <c r="M26" s="4">
        <f t="shared" si="24"/>
        <v>0.1077121930202499</v>
      </c>
      <c r="N26" s="4">
        <f t="shared" si="24"/>
        <v>7.1808128680166602E-2</v>
      </c>
      <c r="O26" s="4">
        <f t="shared" si="24"/>
        <v>0</v>
      </c>
      <c r="P26" s="4">
        <f t="shared" si="24"/>
        <v>7.1808128680166602E-2</v>
      </c>
      <c r="Q26" s="4">
        <f t="shared" si="24"/>
        <v>0.1077121930202499</v>
      </c>
      <c r="R26" s="4">
        <f t="shared" si="24"/>
        <v>0</v>
      </c>
      <c r="S26" s="4">
        <f t="shared" si="24"/>
        <v>0</v>
      </c>
      <c r="T26" s="5">
        <f t="shared" si="24"/>
        <v>0.1077121930202499</v>
      </c>
      <c r="U26" s="1">
        <f t="shared" ref="U26:U34" si="26">SUM(C26:T26)</f>
        <v>1.4720666379434151</v>
      </c>
    </row>
    <row r="27" spans="2:21" x14ac:dyDescent="0.3">
      <c r="B27" s="1" t="s">
        <v>20</v>
      </c>
      <c r="C27" s="6">
        <f t="shared" ref="C27:T27" si="27">C15/1392.6</f>
        <v>0.9694097371822491</v>
      </c>
      <c r="D27" s="7">
        <f t="shared" si="27"/>
        <v>0.86169754416199917</v>
      </c>
      <c r="E27" s="7">
        <f t="shared" si="27"/>
        <v>0</v>
      </c>
      <c r="F27" s="7">
        <f t="shared" si="27"/>
        <v>1.9388194743644982</v>
      </c>
      <c r="G27" s="7">
        <f t="shared" si="27"/>
        <v>2.0824357317248312</v>
      </c>
      <c r="H27" s="7">
        <f t="shared" ref="H27" si="28">H15/1392.6</f>
        <v>7.1808128680166602E-2</v>
      </c>
      <c r="I27" s="7">
        <f t="shared" si="27"/>
        <v>0.1077121930202499</v>
      </c>
      <c r="J27" s="7">
        <f t="shared" si="27"/>
        <v>1.077121930202499</v>
      </c>
      <c r="K27" s="7">
        <f t="shared" si="27"/>
        <v>0.35904064340083297</v>
      </c>
      <c r="L27" s="7">
        <f t="shared" si="27"/>
        <v>0.1077121930202499</v>
      </c>
      <c r="M27" s="7">
        <f t="shared" si="27"/>
        <v>1.5079707022834985</v>
      </c>
      <c r="N27" s="7">
        <f t="shared" si="27"/>
        <v>0.17952032170041649</v>
      </c>
      <c r="O27" s="7">
        <f t="shared" si="27"/>
        <v>0</v>
      </c>
      <c r="P27" s="7">
        <f t="shared" si="27"/>
        <v>4.2725836564699131</v>
      </c>
      <c r="Q27" s="7">
        <f t="shared" si="27"/>
        <v>0.53856096510124951</v>
      </c>
      <c r="R27" s="7">
        <f t="shared" si="27"/>
        <v>0.1436162573603332</v>
      </c>
      <c r="S27" s="7">
        <f t="shared" si="27"/>
        <v>0</v>
      </c>
      <c r="T27" s="8">
        <f t="shared" si="27"/>
        <v>0.57446502944133282</v>
      </c>
      <c r="U27" s="1">
        <f t="shared" si="26"/>
        <v>14.792474508114319</v>
      </c>
    </row>
    <row r="28" spans="2:21" x14ac:dyDescent="0.3">
      <c r="B28" s="1" t="s">
        <v>21</v>
      </c>
      <c r="C28" s="6">
        <f t="shared" ref="C28:T28" si="29">C16/1392.6</f>
        <v>7.0371966106563271</v>
      </c>
      <c r="D28" s="7">
        <f t="shared" si="29"/>
        <v>2.384029872181531</v>
      </c>
      <c r="E28" s="7">
        <f t="shared" si="29"/>
        <v>0</v>
      </c>
      <c r="F28" s="7">
        <f t="shared" si="29"/>
        <v>11.230791325578057</v>
      </c>
      <c r="G28" s="7">
        <f t="shared" si="29"/>
        <v>8.8467614533965246</v>
      </c>
      <c r="H28" s="7">
        <f t="shared" ref="H28" si="30">H16/1392.6</f>
        <v>0.21542438604049979</v>
      </c>
      <c r="I28" s="7">
        <f t="shared" si="29"/>
        <v>0.38776389487289964</v>
      </c>
      <c r="J28" s="7">
        <f t="shared" si="29"/>
        <v>3.1021111589831971</v>
      </c>
      <c r="K28" s="7">
        <f t="shared" si="29"/>
        <v>1.4792474508114319</v>
      </c>
      <c r="L28" s="7">
        <f t="shared" si="29"/>
        <v>0.70371966106563266</v>
      </c>
      <c r="M28" s="7">
        <f t="shared" si="29"/>
        <v>8.9185695820766924</v>
      </c>
      <c r="N28" s="7">
        <f t="shared" si="29"/>
        <v>2.384029872181531</v>
      </c>
      <c r="O28" s="7">
        <f t="shared" si="29"/>
        <v>0</v>
      </c>
      <c r="P28" s="7">
        <f t="shared" si="29"/>
        <v>28.565273588970275</v>
      </c>
      <c r="Q28" s="7">
        <f t="shared" si="29"/>
        <v>2.2978601177653313</v>
      </c>
      <c r="R28" s="7">
        <f t="shared" si="29"/>
        <v>0.77552778974579928</v>
      </c>
      <c r="S28" s="7">
        <f t="shared" si="29"/>
        <v>0</v>
      </c>
      <c r="T28" s="8">
        <f t="shared" si="29"/>
        <v>3.1739192876633635</v>
      </c>
      <c r="U28" s="1">
        <f t="shared" si="26"/>
        <v>81.502226051989084</v>
      </c>
    </row>
    <row r="29" spans="2:21" x14ac:dyDescent="0.3">
      <c r="B29" s="1" t="s">
        <v>22</v>
      </c>
      <c r="C29" s="6">
        <f t="shared" ref="C29:T29" si="31">C17/1392.6</f>
        <v>0</v>
      </c>
      <c r="D29" s="7">
        <f t="shared" si="31"/>
        <v>0</v>
      </c>
      <c r="E29" s="7">
        <f t="shared" si="31"/>
        <v>0</v>
      </c>
      <c r="F29" s="7">
        <f t="shared" si="31"/>
        <v>0</v>
      </c>
      <c r="G29" s="7">
        <f t="shared" si="31"/>
        <v>5.2385466034755135</v>
      </c>
      <c r="H29" s="7">
        <f t="shared" ref="H29" si="32">H17/1392.6</f>
        <v>2.6192733017377567</v>
      </c>
      <c r="I29" s="7">
        <f t="shared" si="31"/>
        <v>0</v>
      </c>
      <c r="J29" s="7">
        <f t="shared" si="31"/>
        <v>0</v>
      </c>
      <c r="K29" s="7">
        <f t="shared" si="31"/>
        <v>0</v>
      </c>
      <c r="L29" s="7">
        <f t="shared" si="31"/>
        <v>2.6192733017377567</v>
      </c>
      <c r="M29" s="7">
        <f t="shared" si="31"/>
        <v>0</v>
      </c>
      <c r="N29" s="7">
        <f t="shared" si="31"/>
        <v>0</v>
      </c>
      <c r="O29" s="7">
        <f t="shared" si="31"/>
        <v>0</v>
      </c>
      <c r="P29" s="7">
        <f t="shared" si="31"/>
        <v>0</v>
      </c>
      <c r="Q29" s="7">
        <f t="shared" si="31"/>
        <v>5.2385466034755135</v>
      </c>
      <c r="R29" s="7">
        <f t="shared" si="31"/>
        <v>0</v>
      </c>
      <c r="S29" s="7">
        <f t="shared" si="31"/>
        <v>0</v>
      </c>
      <c r="T29" s="8">
        <f t="shared" si="31"/>
        <v>0</v>
      </c>
      <c r="U29" s="1">
        <f t="shared" si="26"/>
        <v>15.715639810426541</v>
      </c>
    </row>
    <row r="30" spans="2:21" x14ac:dyDescent="0.3">
      <c r="B30" s="1" t="s">
        <v>23</v>
      </c>
      <c r="C30" s="6">
        <f t="shared" ref="C30:T30" si="33">C18/1392.6</f>
        <v>0.57626023265833692</v>
      </c>
      <c r="D30" s="7">
        <f t="shared" si="33"/>
        <v>6.4627315812149935E-2</v>
      </c>
      <c r="E30" s="7">
        <f t="shared" si="33"/>
        <v>0</v>
      </c>
      <c r="F30" s="7">
        <f t="shared" si="33"/>
        <v>0.60857389056441191</v>
      </c>
      <c r="G30" s="7">
        <f t="shared" si="33"/>
        <v>0.61395950021542445</v>
      </c>
      <c r="H30" s="7">
        <f t="shared" ref="H30" si="34">H18/1392.6</f>
        <v>0</v>
      </c>
      <c r="I30" s="7">
        <f t="shared" si="33"/>
        <v>5.3856096510124952E-3</v>
      </c>
      <c r="J30" s="7">
        <f t="shared" si="33"/>
        <v>0.21542438604049979</v>
      </c>
      <c r="K30" s="7">
        <f t="shared" si="33"/>
        <v>4.8470486859112455E-2</v>
      </c>
      <c r="L30" s="7">
        <f t="shared" si="33"/>
        <v>0</v>
      </c>
      <c r="M30" s="7">
        <f t="shared" si="33"/>
        <v>1.2656182679879364</v>
      </c>
      <c r="N30" s="7">
        <f t="shared" si="33"/>
        <v>0.11309780267126239</v>
      </c>
      <c r="O30" s="7">
        <f t="shared" si="33"/>
        <v>0</v>
      </c>
      <c r="P30" s="7">
        <f t="shared" si="33"/>
        <v>0.61934510986643687</v>
      </c>
      <c r="Q30" s="7">
        <f t="shared" si="33"/>
        <v>0.16156828953037486</v>
      </c>
      <c r="R30" s="7">
        <f t="shared" si="33"/>
        <v>5.3856096510124952E-3</v>
      </c>
      <c r="S30" s="7">
        <f t="shared" si="33"/>
        <v>0</v>
      </c>
      <c r="T30" s="8">
        <f t="shared" si="33"/>
        <v>0.11848341232227488</v>
      </c>
      <c r="U30" s="1">
        <f t="shared" si="26"/>
        <v>4.4161999138302459</v>
      </c>
    </row>
    <row r="31" spans="2:21" x14ac:dyDescent="0.3">
      <c r="B31" s="1" t="s">
        <v>24</v>
      </c>
      <c r="C31" s="6">
        <f t="shared" ref="C31:T31" si="35">C19/1392.6</f>
        <v>1.176217147781129</v>
      </c>
      <c r="D31" s="7">
        <f t="shared" si="35"/>
        <v>9.3350567284216576E-2</v>
      </c>
      <c r="E31" s="7">
        <f t="shared" si="35"/>
        <v>0</v>
      </c>
      <c r="F31" s="7">
        <f t="shared" si="35"/>
        <v>0.18670113456843315</v>
      </c>
      <c r="G31" s="7">
        <f t="shared" si="35"/>
        <v>0.28005170185264971</v>
      </c>
      <c r="H31" s="7">
        <f t="shared" ref="H31" si="36">H19/1392.6</f>
        <v>1.8670113456843315E-2</v>
      </c>
      <c r="I31" s="7">
        <f t="shared" si="35"/>
        <v>0</v>
      </c>
      <c r="J31" s="7">
        <f t="shared" si="35"/>
        <v>5.6010340370529946E-2</v>
      </c>
      <c r="K31" s="7">
        <f t="shared" si="35"/>
        <v>0</v>
      </c>
      <c r="L31" s="7">
        <f t="shared" si="35"/>
        <v>0</v>
      </c>
      <c r="M31" s="7">
        <f t="shared" si="35"/>
        <v>0.50409306333476955</v>
      </c>
      <c r="N31" s="7">
        <f t="shared" si="35"/>
        <v>0</v>
      </c>
      <c r="O31" s="7">
        <f t="shared" si="35"/>
        <v>0</v>
      </c>
      <c r="P31" s="7">
        <f t="shared" si="35"/>
        <v>3.734022691368663E-2</v>
      </c>
      <c r="Q31" s="7">
        <f t="shared" si="35"/>
        <v>3.734022691368663E-2</v>
      </c>
      <c r="R31" s="7">
        <f t="shared" si="35"/>
        <v>0</v>
      </c>
      <c r="S31" s="7">
        <f t="shared" si="35"/>
        <v>0</v>
      </c>
      <c r="T31" s="8">
        <f t="shared" si="35"/>
        <v>0.13069079419790322</v>
      </c>
      <c r="U31" s="1">
        <f t="shared" si="26"/>
        <v>2.5204653166738469</v>
      </c>
    </row>
    <row r="32" spans="2:21" x14ac:dyDescent="0.3">
      <c r="B32" s="1" t="s">
        <v>25</v>
      </c>
      <c r="C32" s="6">
        <f t="shared" ref="C32:T32" si="37">C20/1392.6</f>
        <v>1.3313227057302888</v>
      </c>
      <c r="D32" s="7">
        <f t="shared" si="37"/>
        <v>0.47393364928909953</v>
      </c>
      <c r="E32" s="7">
        <f t="shared" si="37"/>
        <v>0</v>
      </c>
      <c r="F32" s="7">
        <f t="shared" si="37"/>
        <v>3.2873761309780267</v>
      </c>
      <c r="G32" s="7">
        <f t="shared" si="37"/>
        <v>2.2317966393795778</v>
      </c>
      <c r="H32" s="7">
        <f t="shared" ref="H32" si="38">H20/1392.6</f>
        <v>1.7233950883239983E-2</v>
      </c>
      <c r="I32" s="7">
        <f t="shared" si="37"/>
        <v>0.1034037052994399</v>
      </c>
      <c r="J32" s="7">
        <f t="shared" si="37"/>
        <v>0.35329599310641968</v>
      </c>
      <c r="K32" s="7">
        <f t="shared" si="37"/>
        <v>0.35760448082722968</v>
      </c>
      <c r="L32" s="7">
        <f t="shared" si="37"/>
        <v>6.4627315812149935E-2</v>
      </c>
      <c r="M32" s="7">
        <f t="shared" si="37"/>
        <v>4.5928479103834556</v>
      </c>
      <c r="N32" s="7">
        <f t="shared" si="37"/>
        <v>0.19819043515725981</v>
      </c>
      <c r="O32" s="7">
        <f t="shared" si="37"/>
        <v>0</v>
      </c>
      <c r="P32" s="7">
        <f t="shared" si="37"/>
        <v>4.4549763033175358</v>
      </c>
      <c r="Q32" s="7">
        <f t="shared" si="37"/>
        <v>0.39638087031451963</v>
      </c>
      <c r="R32" s="7">
        <f t="shared" si="37"/>
        <v>0.32744506678155971</v>
      </c>
      <c r="S32" s="7">
        <f t="shared" si="37"/>
        <v>0</v>
      </c>
      <c r="T32" s="8">
        <f t="shared" si="37"/>
        <v>0.22834984920292978</v>
      </c>
      <c r="U32" s="1">
        <f t="shared" si="26"/>
        <v>18.418785006462731</v>
      </c>
    </row>
    <row r="33" spans="2:21" x14ac:dyDescent="0.3">
      <c r="B33" s="1" t="s">
        <v>26</v>
      </c>
      <c r="C33" s="6">
        <f t="shared" ref="C33:T33" si="39">C21/1392.6</f>
        <v>0.91914404710613251</v>
      </c>
      <c r="D33" s="7">
        <f t="shared" si="39"/>
        <v>0.38776389487289964</v>
      </c>
      <c r="E33" s="7">
        <f t="shared" si="39"/>
        <v>0</v>
      </c>
      <c r="F33" s="7">
        <f t="shared" si="39"/>
        <v>2.7789745799224472</v>
      </c>
      <c r="G33" s="7">
        <f t="shared" si="39"/>
        <v>1.034037052994399</v>
      </c>
      <c r="H33" s="7">
        <f t="shared" ref="H33" si="40">H21/1392.6</f>
        <v>7.1808128680166602E-2</v>
      </c>
      <c r="I33" s="7">
        <f t="shared" si="39"/>
        <v>3.5904064340083301E-2</v>
      </c>
      <c r="J33" s="7">
        <f t="shared" si="39"/>
        <v>0.48111446215711623</v>
      </c>
      <c r="K33" s="7">
        <f t="shared" si="39"/>
        <v>0.40212552060893297</v>
      </c>
      <c r="L33" s="7">
        <f t="shared" si="39"/>
        <v>5.7446502944133282E-2</v>
      </c>
      <c r="M33" s="7">
        <f t="shared" si="39"/>
        <v>3.2600890420795636</v>
      </c>
      <c r="N33" s="7">
        <f t="shared" si="39"/>
        <v>0.43084877208099959</v>
      </c>
      <c r="O33" s="7">
        <f t="shared" si="39"/>
        <v>0</v>
      </c>
      <c r="P33" s="7">
        <f t="shared" si="39"/>
        <v>3.9207238259370962</v>
      </c>
      <c r="Q33" s="7">
        <f t="shared" si="39"/>
        <v>0.58164584230934946</v>
      </c>
      <c r="R33" s="7">
        <f t="shared" si="39"/>
        <v>0.28005170185264971</v>
      </c>
      <c r="S33" s="7">
        <f t="shared" si="39"/>
        <v>0</v>
      </c>
      <c r="T33" s="8">
        <f t="shared" si="39"/>
        <v>0.22260519890851646</v>
      </c>
      <c r="U33" s="1">
        <f t="shared" si="26"/>
        <v>14.864282636794483</v>
      </c>
    </row>
    <row r="34" spans="2:21" x14ac:dyDescent="0.3">
      <c r="B34" s="1" t="s">
        <v>27</v>
      </c>
      <c r="C34" s="6">
        <f t="shared" ref="C34:T34" si="41">C22/1392.6</f>
        <v>0.21542438604049979</v>
      </c>
      <c r="D34" s="7">
        <f t="shared" si="41"/>
        <v>8.6169754416199913E-3</v>
      </c>
      <c r="E34" s="7">
        <f t="shared" si="41"/>
        <v>0</v>
      </c>
      <c r="F34" s="7">
        <f t="shared" si="41"/>
        <v>3.734022691368663E-2</v>
      </c>
      <c r="G34" s="7">
        <f t="shared" si="41"/>
        <v>0.1034037052994399</v>
      </c>
      <c r="H34" s="7">
        <f t="shared" ref="H34" si="42">H22/1392.6</f>
        <v>0</v>
      </c>
      <c r="I34" s="7">
        <f t="shared" si="41"/>
        <v>0</v>
      </c>
      <c r="J34" s="7">
        <f t="shared" si="41"/>
        <v>2.5850926324859975E-2</v>
      </c>
      <c r="K34" s="7">
        <f t="shared" si="41"/>
        <v>5.7446502944133284E-3</v>
      </c>
      <c r="L34" s="7">
        <f t="shared" si="41"/>
        <v>2.8723251472066642E-3</v>
      </c>
      <c r="M34" s="7">
        <f t="shared" si="41"/>
        <v>0.17808415912681316</v>
      </c>
      <c r="N34" s="7">
        <f t="shared" si="41"/>
        <v>2.2978601177653313E-2</v>
      </c>
      <c r="O34" s="7">
        <f t="shared" si="41"/>
        <v>0</v>
      </c>
      <c r="P34" s="7">
        <f t="shared" si="41"/>
        <v>6.6063478385753271E-2</v>
      </c>
      <c r="Q34" s="7">
        <f t="shared" si="41"/>
        <v>3.4467901766479965E-2</v>
      </c>
      <c r="R34" s="7">
        <f t="shared" si="41"/>
        <v>4.0212552060893296E-2</v>
      </c>
      <c r="S34" s="7">
        <f t="shared" si="41"/>
        <v>0</v>
      </c>
      <c r="T34" s="8">
        <f t="shared" si="41"/>
        <v>2.0106276030446648E-2</v>
      </c>
      <c r="U34" s="1">
        <f t="shared" si="26"/>
        <v>0.76116616400976589</v>
      </c>
    </row>
    <row r="35" spans="2:21" ht="15" thickBot="1" x14ac:dyDescent="0.35">
      <c r="B35" s="1" t="s">
        <v>29</v>
      </c>
      <c r="C35" s="9">
        <f t="shared" ref="C35:T35" si="43">C23/1392.6</f>
        <v>0.25850926324859974</v>
      </c>
      <c r="D35" s="10">
        <f t="shared" si="43"/>
        <v>6.4627315812149935E-2</v>
      </c>
      <c r="E35" s="10">
        <f t="shared" si="43"/>
        <v>0</v>
      </c>
      <c r="F35" s="10">
        <f t="shared" si="43"/>
        <v>0.12925463162429987</v>
      </c>
      <c r="G35" s="10">
        <f t="shared" si="43"/>
        <v>0.25850926324859974</v>
      </c>
      <c r="H35" s="10">
        <f t="shared" ref="H35" si="44">H23/1392.6</f>
        <v>6.4627315812149935E-2</v>
      </c>
      <c r="I35" s="10">
        <f t="shared" si="43"/>
        <v>6.4627315812149935E-2</v>
      </c>
      <c r="J35" s="10">
        <f t="shared" si="43"/>
        <v>0.32313657906074972</v>
      </c>
      <c r="K35" s="10">
        <f t="shared" si="43"/>
        <v>6.4627315812149935E-2</v>
      </c>
      <c r="L35" s="10">
        <f t="shared" si="43"/>
        <v>6.4627315812149935E-2</v>
      </c>
      <c r="M35" s="10">
        <f t="shared" si="43"/>
        <v>6.4627315812149935E-2</v>
      </c>
      <c r="N35" s="10">
        <f t="shared" si="43"/>
        <v>6.4627315812149935E-2</v>
      </c>
      <c r="O35" s="10">
        <f t="shared" si="43"/>
        <v>0</v>
      </c>
      <c r="P35" s="10">
        <f t="shared" si="43"/>
        <v>0.12925463162429987</v>
      </c>
      <c r="Q35" s="10">
        <f t="shared" si="43"/>
        <v>6.4627315812149935E-2</v>
      </c>
      <c r="R35" s="10">
        <f t="shared" si="43"/>
        <v>6.4627315812149935E-2</v>
      </c>
      <c r="S35" s="10">
        <f t="shared" si="43"/>
        <v>0</v>
      </c>
      <c r="T35" s="11">
        <f t="shared" si="43"/>
        <v>0.12925463162429987</v>
      </c>
      <c r="U35" s="1">
        <f>SUM(C26:T34)</f>
        <v>154.46330604624447</v>
      </c>
    </row>
    <row r="36" spans="2:21" x14ac:dyDescent="0.3">
      <c r="C36" s="1">
        <f>SUM(C26:C35)</f>
        <v>12.734812580784146</v>
      </c>
      <c r="D36" s="1">
        <f t="shared" ref="D36:T36" si="45">SUM(D26:D35)</f>
        <v>4.3386471348556652</v>
      </c>
      <c r="E36" s="1">
        <f t="shared" si="45"/>
        <v>0</v>
      </c>
      <c r="F36" s="1">
        <f t="shared" si="45"/>
        <v>20.233735458853946</v>
      </c>
      <c r="G36" s="1">
        <f t="shared" si="45"/>
        <v>20.976734166307626</v>
      </c>
      <c r="H36" s="1">
        <f t="shared" ref="H36" si="46">SUM(H26:H35)</f>
        <v>3.1506534539709894</v>
      </c>
      <c r="I36" s="1">
        <f t="shared" si="45"/>
        <v>0.70479678299583526</v>
      </c>
      <c r="J36" s="1">
        <f t="shared" si="45"/>
        <v>5.9212982909665364</v>
      </c>
      <c r="K36" s="1">
        <f t="shared" si="45"/>
        <v>2.7886686772942699</v>
      </c>
      <c r="L36" s="1">
        <f t="shared" si="45"/>
        <v>3.620278615539279</v>
      </c>
      <c r="M36" s="1">
        <f t="shared" si="45"/>
        <v>20.399612236105128</v>
      </c>
      <c r="N36" s="1">
        <f t="shared" si="45"/>
        <v>3.4651012494614393</v>
      </c>
      <c r="O36" s="1">
        <f t="shared" si="45"/>
        <v>0</v>
      </c>
      <c r="P36" s="1">
        <f t="shared" si="45"/>
        <v>42.137368950165154</v>
      </c>
      <c r="Q36" s="1">
        <f t="shared" si="45"/>
        <v>9.4587103260089034</v>
      </c>
      <c r="R36" s="1">
        <f t="shared" si="45"/>
        <v>1.6368662932643976</v>
      </c>
      <c r="S36" s="1">
        <f t="shared" si="45"/>
        <v>0</v>
      </c>
      <c r="T36" s="1">
        <f t="shared" si="45"/>
        <v>4.7055866724113171</v>
      </c>
      <c r="U36" s="1">
        <f>SUM(C26:T35)</f>
        <v>156.27287088898464</v>
      </c>
    </row>
  </sheetData>
  <pageMargins left="0.7" right="0.7" top="0.75" bottom="0.75" header="0.3" footer="0.3"/>
  <pageSetup orientation="portrait" horizontalDpi="1200" verticalDpi="1200" r:id="rId1"/>
  <ignoredErrors>
    <ignoredError sqref="J2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58AD-9446-4117-A570-40898C0B0574}">
  <dimension ref="A1:V36"/>
  <sheetViews>
    <sheetView topLeftCell="X1" workbookViewId="0"/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31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F2">
        <v>1</v>
      </c>
      <c r="G2">
        <v>1</v>
      </c>
      <c r="K2">
        <v>5</v>
      </c>
      <c r="V2" s="1">
        <f>SUM(C2:U2)</f>
        <v>7</v>
      </c>
    </row>
    <row r="3" spans="1:22" x14ac:dyDescent="0.3">
      <c r="A3">
        <v>50</v>
      </c>
      <c r="B3" t="s">
        <v>20</v>
      </c>
      <c r="C3">
        <v>5</v>
      </c>
      <c r="D3">
        <v>8</v>
      </c>
      <c r="F3">
        <v>29</v>
      </c>
      <c r="G3">
        <v>5</v>
      </c>
      <c r="K3">
        <v>5</v>
      </c>
      <c r="L3">
        <v>3</v>
      </c>
      <c r="M3">
        <v>1</v>
      </c>
      <c r="N3">
        <v>3</v>
      </c>
      <c r="Q3">
        <v>35</v>
      </c>
      <c r="S3">
        <v>1</v>
      </c>
      <c r="U3">
        <v>2</v>
      </c>
      <c r="V3" s="1">
        <f t="shared" ref="V3:V11" si="0">SUM(C3:U3)</f>
        <v>97</v>
      </c>
    </row>
    <row r="4" spans="1:22" x14ac:dyDescent="0.3">
      <c r="A4">
        <v>20</v>
      </c>
      <c r="B4" t="s">
        <v>21</v>
      </c>
      <c r="C4">
        <v>136</v>
      </c>
      <c r="D4">
        <v>33</v>
      </c>
      <c r="F4">
        <v>276</v>
      </c>
      <c r="G4">
        <v>44</v>
      </c>
      <c r="J4">
        <v>6</v>
      </c>
      <c r="K4">
        <v>55</v>
      </c>
      <c r="L4">
        <v>32</v>
      </c>
      <c r="M4">
        <v>16</v>
      </c>
      <c r="N4">
        <v>47</v>
      </c>
      <c r="O4">
        <v>6</v>
      </c>
      <c r="Q4">
        <v>522</v>
      </c>
      <c r="R4">
        <v>5</v>
      </c>
      <c r="S4">
        <v>9</v>
      </c>
      <c r="U4">
        <v>37</v>
      </c>
      <c r="V4" s="1">
        <f t="shared" si="0"/>
        <v>1224</v>
      </c>
    </row>
    <row r="5" spans="1:22" x14ac:dyDescent="0.3">
      <c r="A5">
        <v>3647.6</v>
      </c>
      <c r="B5" t="s">
        <v>22</v>
      </c>
      <c r="V5" s="1">
        <f t="shared" si="0"/>
        <v>0</v>
      </c>
    </row>
    <row r="6" spans="1:22" x14ac:dyDescent="0.3">
      <c r="A6">
        <v>7.5</v>
      </c>
      <c r="B6" t="s">
        <v>23</v>
      </c>
      <c r="C6">
        <v>20</v>
      </c>
      <c r="D6">
        <v>3</v>
      </c>
      <c r="F6">
        <v>39</v>
      </c>
      <c r="J6">
        <v>1</v>
      </c>
      <c r="K6">
        <v>6</v>
      </c>
      <c r="L6">
        <v>2</v>
      </c>
      <c r="N6">
        <v>22</v>
      </c>
      <c r="O6">
        <v>5</v>
      </c>
      <c r="Q6">
        <v>23</v>
      </c>
      <c r="S6">
        <v>1</v>
      </c>
      <c r="U6">
        <v>1</v>
      </c>
      <c r="V6" s="1">
        <f t="shared" si="0"/>
        <v>123</v>
      </c>
    </row>
    <row r="7" spans="1:22" x14ac:dyDescent="0.3">
      <c r="A7">
        <v>26</v>
      </c>
      <c r="B7" t="s">
        <v>24</v>
      </c>
      <c r="C7">
        <v>8</v>
      </c>
      <c r="D7">
        <v>1</v>
      </c>
      <c r="F7">
        <v>7</v>
      </c>
      <c r="I7">
        <v>1</v>
      </c>
      <c r="K7">
        <v>2</v>
      </c>
      <c r="N7">
        <v>4</v>
      </c>
      <c r="V7" s="1">
        <f t="shared" si="0"/>
        <v>23</v>
      </c>
    </row>
    <row r="8" spans="1:22" x14ac:dyDescent="0.3">
      <c r="A8">
        <v>6</v>
      </c>
      <c r="B8" t="s">
        <v>25</v>
      </c>
      <c r="C8">
        <v>136</v>
      </c>
      <c r="D8">
        <v>26</v>
      </c>
      <c r="F8">
        <v>307</v>
      </c>
      <c r="G8">
        <v>24</v>
      </c>
      <c r="J8">
        <v>6</v>
      </c>
      <c r="K8">
        <v>19</v>
      </c>
      <c r="L8">
        <v>31</v>
      </c>
      <c r="M8">
        <v>3</v>
      </c>
      <c r="N8">
        <v>96</v>
      </c>
      <c r="O8">
        <v>2</v>
      </c>
      <c r="Q8">
        <v>329</v>
      </c>
      <c r="R8">
        <v>6</v>
      </c>
      <c r="S8">
        <v>11</v>
      </c>
      <c r="U8">
        <v>14</v>
      </c>
      <c r="V8" s="1">
        <f t="shared" si="0"/>
        <v>1010</v>
      </c>
    </row>
    <row r="9" spans="1:22" x14ac:dyDescent="0.3">
      <c r="A9">
        <v>10</v>
      </c>
      <c r="B9" t="s">
        <v>26</v>
      </c>
      <c r="C9">
        <v>51</v>
      </c>
      <c r="D9">
        <v>16</v>
      </c>
      <c r="F9">
        <v>148</v>
      </c>
      <c r="G9">
        <v>7</v>
      </c>
      <c r="J9">
        <v>2</v>
      </c>
      <c r="K9">
        <v>12</v>
      </c>
      <c r="L9">
        <v>18</v>
      </c>
      <c r="M9">
        <v>3</v>
      </c>
      <c r="N9">
        <v>34</v>
      </c>
      <c r="O9">
        <v>4</v>
      </c>
      <c r="Q9">
        <v>119</v>
      </c>
      <c r="R9">
        <v>7</v>
      </c>
      <c r="S9">
        <v>12</v>
      </c>
      <c r="U9">
        <v>2</v>
      </c>
      <c r="V9" s="1">
        <f t="shared" si="0"/>
        <v>435</v>
      </c>
    </row>
    <row r="10" spans="1:22" x14ac:dyDescent="0.3">
      <c r="A10">
        <v>4</v>
      </c>
      <c r="B10" t="s">
        <v>27</v>
      </c>
      <c r="C10">
        <v>28</v>
      </c>
      <c r="F10">
        <v>3</v>
      </c>
      <c r="G10">
        <v>7</v>
      </c>
      <c r="K10">
        <v>2</v>
      </c>
      <c r="M10">
        <v>1</v>
      </c>
      <c r="N10">
        <v>4</v>
      </c>
      <c r="Q10">
        <v>9</v>
      </c>
      <c r="R10">
        <v>1</v>
      </c>
      <c r="S10">
        <v>5</v>
      </c>
      <c r="U10">
        <v>3</v>
      </c>
      <c r="V10" s="1">
        <f t="shared" si="0"/>
        <v>63</v>
      </c>
    </row>
    <row r="11" spans="1:22" x14ac:dyDescent="0.3">
      <c r="A11">
        <v>90</v>
      </c>
      <c r="B11" t="s">
        <v>30</v>
      </c>
      <c r="F11">
        <v>52</v>
      </c>
      <c r="K11">
        <v>1</v>
      </c>
      <c r="L11">
        <v>5</v>
      </c>
      <c r="Q11">
        <v>3</v>
      </c>
      <c r="V11" s="1">
        <f t="shared" si="0"/>
        <v>61</v>
      </c>
    </row>
    <row r="12" spans="1:22" x14ac:dyDescent="0.3">
      <c r="C12" s="1">
        <f t="shared" ref="C12:U12" si="1">SUM(C2:C11)</f>
        <v>384</v>
      </c>
      <c r="D12" s="1">
        <f t="shared" si="1"/>
        <v>87</v>
      </c>
      <c r="E12" s="1">
        <f t="shared" si="1"/>
        <v>0</v>
      </c>
      <c r="F12" s="1">
        <f t="shared" si="1"/>
        <v>862</v>
      </c>
      <c r="G12" s="1">
        <f t="shared" si="1"/>
        <v>88</v>
      </c>
      <c r="H12" s="1">
        <f t="shared" si="1"/>
        <v>0</v>
      </c>
      <c r="I12" s="1">
        <f t="shared" si="1"/>
        <v>1</v>
      </c>
      <c r="J12" s="1">
        <f t="shared" si="1"/>
        <v>15</v>
      </c>
      <c r="K12" s="1">
        <f t="shared" si="1"/>
        <v>107</v>
      </c>
      <c r="L12" s="1">
        <f t="shared" si="1"/>
        <v>91</v>
      </c>
      <c r="M12" s="1">
        <f t="shared" si="1"/>
        <v>24</v>
      </c>
      <c r="N12" s="1">
        <f t="shared" si="1"/>
        <v>210</v>
      </c>
      <c r="O12" s="1">
        <f t="shared" si="1"/>
        <v>17</v>
      </c>
      <c r="P12" s="1">
        <f t="shared" si="1"/>
        <v>0</v>
      </c>
      <c r="Q12" s="1">
        <f t="shared" si="1"/>
        <v>1040</v>
      </c>
      <c r="R12" s="1">
        <f t="shared" si="1"/>
        <v>19</v>
      </c>
      <c r="S12" s="1">
        <f t="shared" si="1"/>
        <v>39</v>
      </c>
      <c r="T12" s="1">
        <f t="shared" si="1"/>
        <v>0</v>
      </c>
      <c r="U12" s="1">
        <f t="shared" si="1"/>
        <v>59</v>
      </c>
      <c r="V12" s="1">
        <f>SUM(C2:U11)</f>
        <v>3043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31</v>
      </c>
      <c r="I13" s="12" t="s">
        <v>5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22" si="2">$A2*C2</f>
        <v>0</v>
      </c>
      <c r="D14">
        <f t="shared" si="2"/>
        <v>0</v>
      </c>
      <c r="E14">
        <f t="shared" si="2"/>
        <v>0</v>
      </c>
      <c r="F14">
        <f t="shared" si="2"/>
        <v>50</v>
      </c>
      <c r="G14">
        <f t="shared" si="2"/>
        <v>50</v>
      </c>
      <c r="H14">
        <f t="shared" ref="H14" si="3">$A2*H2</f>
        <v>0</v>
      </c>
      <c r="I14">
        <f t="shared" si="2"/>
        <v>0</v>
      </c>
      <c r="J14">
        <f t="shared" si="2"/>
        <v>0</v>
      </c>
      <c r="K14">
        <f t="shared" si="2"/>
        <v>250</v>
      </c>
      <c r="L14">
        <f t="shared" si="2"/>
        <v>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0</v>
      </c>
      <c r="U14">
        <f t="shared" si="2"/>
        <v>0</v>
      </c>
      <c r="V14" s="1">
        <f t="shared" ref="V14:V23" si="4">SUM(C14:U14)</f>
        <v>350</v>
      </c>
    </row>
    <row r="15" spans="1:22" x14ac:dyDescent="0.3">
      <c r="B15" t="s">
        <v>20</v>
      </c>
      <c r="C15">
        <f t="shared" si="2"/>
        <v>250</v>
      </c>
      <c r="D15">
        <f t="shared" si="2"/>
        <v>400</v>
      </c>
      <c r="E15">
        <f t="shared" si="2"/>
        <v>0</v>
      </c>
      <c r="F15">
        <f t="shared" si="2"/>
        <v>1450</v>
      </c>
      <c r="G15">
        <f t="shared" si="2"/>
        <v>250</v>
      </c>
      <c r="H15">
        <f t="shared" ref="H15" si="5">$A3*H3</f>
        <v>0</v>
      </c>
      <c r="I15">
        <f t="shared" si="2"/>
        <v>0</v>
      </c>
      <c r="J15">
        <f t="shared" si="2"/>
        <v>0</v>
      </c>
      <c r="K15">
        <f t="shared" si="2"/>
        <v>250</v>
      </c>
      <c r="L15">
        <f t="shared" si="2"/>
        <v>150</v>
      </c>
      <c r="M15">
        <f t="shared" si="2"/>
        <v>50</v>
      </c>
      <c r="N15">
        <f t="shared" si="2"/>
        <v>150</v>
      </c>
      <c r="O15">
        <f t="shared" si="2"/>
        <v>0</v>
      </c>
      <c r="P15">
        <f t="shared" si="2"/>
        <v>0</v>
      </c>
      <c r="Q15">
        <f t="shared" si="2"/>
        <v>1750</v>
      </c>
      <c r="R15">
        <f t="shared" si="2"/>
        <v>0</v>
      </c>
      <c r="S15">
        <f t="shared" si="2"/>
        <v>50</v>
      </c>
      <c r="T15">
        <f t="shared" si="2"/>
        <v>0</v>
      </c>
      <c r="U15">
        <f t="shared" si="2"/>
        <v>100</v>
      </c>
      <c r="V15" s="1">
        <f t="shared" si="4"/>
        <v>4850</v>
      </c>
    </row>
    <row r="16" spans="1:22" x14ac:dyDescent="0.3">
      <c r="B16" t="s">
        <v>21</v>
      </c>
      <c r="C16">
        <f t="shared" si="2"/>
        <v>2720</v>
      </c>
      <c r="D16">
        <f t="shared" si="2"/>
        <v>660</v>
      </c>
      <c r="E16">
        <f t="shared" si="2"/>
        <v>0</v>
      </c>
      <c r="F16">
        <f t="shared" si="2"/>
        <v>5520</v>
      </c>
      <c r="G16">
        <f t="shared" si="2"/>
        <v>880</v>
      </c>
      <c r="H16">
        <f t="shared" ref="H16" si="6">$A4*H4</f>
        <v>0</v>
      </c>
      <c r="I16">
        <f t="shared" si="2"/>
        <v>0</v>
      </c>
      <c r="J16">
        <f t="shared" si="2"/>
        <v>120</v>
      </c>
      <c r="K16">
        <f t="shared" si="2"/>
        <v>1100</v>
      </c>
      <c r="L16">
        <f t="shared" si="2"/>
        <v>640</v>
      </c>
      <c r="M16">
        <f t="shared" si="2"/>
        <v>320</v>
      </c>
      <c r="N16">
        <f t="shared" si="2"/>
        <v>940</v>
      </c>
      <c r="O16">
        <f t="shared" si="2"/>
        <v>120</v>
      </c>
      <c r="P16">
        <f t="shared" si="2"/>
        <v>0</v>
      </c>
      <c r="Q16">
        <f t="shared" si="2"/>
        <v>10440</v>
      </c>
      <c r="R16">
        <f t="shared" si="2"/>
        <v>100</v>
      </c>
      <c r="S16">
        <f t="shared" si="2"/>
        <v>180</v>
      </c>
      <c r="T16">
        <f t="shared" si="2"/>
        <v>0</v>
      </c>
      <c r="U16">
        <f t="shared" si="2"/>
        <v>740</v>
      </c>
      <c r="V16" s="1">
        <f t="shared" si="4"/>
        <v>24480</v>
      </c>
    </row>
    <row r="17" spans="2:22" x14ac:dyDescent="0.3">
      <c r="B17" t="s">
        <v>22</v>
      </c>
      <c r="C17">
        <f t="shared" si="2"/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ref="H17" si="7">$A5*H5</f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si="2"/>
        <v>0</v>
      </c>
      <c r="V17" s="1">
        <f t="shared" si="4"/>
        <v>0</v>
      </c>
    </row>
    <row r="18" spans="2:22" x14ac:dyDescent="0.3">
      <c r="B18" t="s">
        <v>23</v>
      </c>
      <c r="C18">
        <f t="shared" si="2"/>
        <v>150</v>
      </c>
      <c r="D18">
        <f t="shared" si="2"/>
        <v>22.5</v>
      </c>
      <c r="E18">
        <f t="shared" si="2"/>
        <v>0</v>
      </c>
      <c r="F18">
        <f t="shared" si="2"/>
        <v>292.5</v>
      </c>
      <c r="G18">
        <f t="shared" si="2"/>
        <v>0</v>
      </c>
      <c r="H18">
        <f t="shared" ref="H18" si="8">$A6*H6</f>
        <v>0</v>
      </c>
      <c r="I18">
        <f t="shared" si="2"/>
        <v>0</v>
      </c>
      <c r="J18">
        <f t="shared" si="2"/>
        <v>7.5</v>
      </c>
      <c r="K18">
        <f t="shared" si="2"/>
        <v>45</v>
      </c>
      <c r="L18">
        <f t="shared" si="2"/>
        <v>15</v>
      </c>
      <c r="M18">
        <f t="shared" si="2"/>
        <v>0</v>
      </c>
      <c r="N18">
        <f t="shared" si="2"/>
        <v>165</v>
      </c>
      <c r="O18">
        <f t="shared" si="2"/>
        <v>37.5</v>
      </c>
      <c r="P18">
        <f t="shared" si="2"/>
        <v>0</v>
      </c>
      <c r="Q18">
        <f t="shared" si="2"/>
        <v>172.5</v>
      </c>
      <c r="R18">
        <f t="shared" si="2"/>
        <v>0</v>
      </c>
      <c r="S18">
        <f t="shared" si="2"/>
        <v>7.5</v>
      </c>
      <c r="T18">
        <f t="shared" si="2"/>
        <v>0</v>
      </c>
      <c r="U18">
        <f t="shared" si="2"/>
        <v>7.5</v>
      </c>
      <c r="V18" s="1">
        <f t="shared" si="4"/>
        <v>922.5</v>
      </c>
    </row>
    <row r="19" spans="2:22" x14ac:dyDescent="0.3">
      <c r="B19" t="s">
        <v>24</v>
      </c>
      <c r="C19">
        <f t="shared" si="2"/>
        <v>208</v>
      </c>
      <c r="D19">
        <f t="shared" si="2"/>
        <v>26</v>
      </c>
      <c r="E19">
        <f t="shared" si="2"/>
        <v>0</v>
      </c>
      <c r="F19">
        <f t="shared" si="2"/>
        <v>182</v>
      </c>
      <c r="G19">
        <f t="shared" si="2"/>
        <v>0</v>
      </c>
      <c r="H19">
        <f t="shared" ref="H19" si="9">$A7*H7</f>
        <v>0</v>
      </c>
      <c r="I19">
        <f t="shared" si="2"/>
        <v>26</v>
      </c>
      <c r="J19">
        <f t="shared" si="2"/>
        <v>0</v>
      </c>
      <c r="K19">
        <f t="shared" si="2"/>
        <v>52</v>
      </c>
      <c r="L19">
        <f t="shared" si="2"/>
        <v>0</v>
      </c>
      <c r="M19">
        <f t="shared" si="2"/>
        <v>0</v>
      </c>
      <c r="N19">
        <f t="shared" si="2"/>
        <v>104</v>
      </c>
      <c r="O19">
        <f t="shared" si="2"/>
        <v>0</v>
      </c>
      <c r="P19">
        <f t="shared" si="2"/>
        <v>0</v>
      </c>
      <c r="Q19">
        <f t="shared" si="2"/>
        <v>0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 s="1">
        <f t="shared" si="4"/>
        <v>598</v>
      </c>
    </row>
    <row r="20" spans="2:22" x14ac:dyDescent="0.3">
      <c r="B20" t="s">
        <v>25</v>
      </c>
      <c r="C20">
        <f t="shared" si="2"/>
        <v>816</v>
      </c>
      <c r="D20">
        <f t="shared" si="2"/>
        <v>156</v>
      </c>
      <c r="E20">
        <f t="shared" si="2"/>
        <v>0</v>
      </c>
      <c r="F20">
        <f t="shared" si="2"/>
        <v>1842</v>
      </c>
      <c r="G20">
        <f t="shared" si="2"/>
        <v>144</v>
      </c>
      <c r="H20">
        <f t="shared" ref="H20" si="10">$A8*H8</f>
        <v>0</v>
      </c>
      <c r="I20">
        <f t="shared" si="2"/>
        <v>0</v>
      </c>
      <c r="J20">
        <f t="shared" si="2"/>
        <v>36</v>
      </c>
      <c r="K20">
        <f t="shared" si="2"/>
        <v>114</v>
      </c>
      <c r="L20">
        <f t="shared" si="2"/>
        <v>186</v>
      </c>
      <c r="M20">
        <f t="shared" si="2"/>
        <v>18</v>
      </c>
      <c r="N20">
        <f t="shared" si="2"/>
        <v>576</v>
      </c>
      <c r="O20">
        <f t="shared" si="2"/>
        <v>12</v>
      </c>
      <c r="P20">
        <f t="shared" si="2"/>
        <v>0</v>
      </c>
      <c r="Q20">
        <f t="shared" si="2"/>
        <v>1974</v>
      </c>
      <c r="R20">
        <f t="shared" si="2"/>
        <v>36</v>
      </c>
      <c r="S20">
        <f t="shared" si="2"/>
        <v>66</v>
      </c>
      <c r="T20">
        <f t="shared" si="2"/>
        <v>0</v>
      </c>
      <c r="U20">
        <f t="shared" si="2"/>
        <v>84</v>
      </c>
      <c r="V20" s="1">
        <f t="shared" si="4"/>
        <v>6060</v>
      </c>
    </row>
    <row r="21" spans="2:22" x14ac:dyDescent="0.3">
      <c r="B21" t="s">
        <v>26</v>
      </c>
      <c r="C21">
        <f t="shared" si="2"/>
        <v>510</v>
      </c>
      <c r="D21">
        <f t="shared" si="2"/>
        <v>160</v>
      </c>
      <c r="E21">
        <f t="shared" si="2"/>
        <v>0</v>
      </c>
      <c r="F21">
        <f t="shared" si="2"/>
        <v>1480</v>
      </c>
      <c r="G21">
        <f t="shared" si="2"/>
        <v>70</v>
      </c>
      <c r="H21">
        <f t="shared" ref="H21" si="11">$A9*H9</f>
        <v>0</v>
      </c>
      <c r="I21">
        <f t="shared" si="2"/>
        <v>0</v>
      </c>
      <c r="J21">
        <f t="shared" si="2"/>
        <v>20</v>
      </c>
      <c r="K21">
        <f t="shared" si="2"/>
        <v>120</v>
      </c>
      <c r="L21">
        <f t="shared" si="2"/>
        <v>180</v>
      </c>
      <c r="M21">
        <f t="shared" si="2"/>
        <v>30</v>
      </c>
      <c r="N21">
        <f t="shared" si="2"/>
        <v>340</v>
      </c>
      <c r="O21">
        <f t="shared" si="2"/>
        <v>40</v>
      </c>
      <c r="P21">
        <f t="shared" si="2"/>
        <v>0</v>
      </c>
      <c r="Q21">
        <f t="shared" si="2"/>
        <v>1190</v>
      </c>
      <c r="R21">
        <f t="shared" si="2"/>
        <v>70</v>
      </c>
      <c r="S21">
        <f t="shared" si="2"/>
        <v>120</v>
      </c>
      <c r="T21">
        <f t="shared" si="2"/>
        <v>0</v>
      </c>
      <c r="U21">
        <f t="shared" si="2"/>
        <v>20</v>
      </c>
      <c r="V21" s="1">
        <f t="shared" si="4"/>
        <v>4350</v>
      </c>
    </row>
    <row r="22" spans="2:22" x14ac:dyDescent="0.3">
      <c r="B22" t="s">
        <v>27</v>
      </c>
      <c r="C22">
        <f t="shared" si="2"/>
        <v>112</v>
      </c>
      <c r="D22">
        <f t="shared" si="2"/>
        <v>0</v>
      </c>
      <c r="E22">
        <f t="shared" si="2"/>
        <v>0</v>
      </c>
      <c r="F22">
        <f t="shared" si="2"/>
        <v>12</v>
      </c>
      <c r="G22">
        <f t="shared" si="2"/>
        <v>28</v>
      </c>
      <c r="H22">
        <f t="shared" ref="H22" si="12">$A10*H10</f>
        <v>0</v>
      </c>
      <c r="I22">
        <f t="shared" si="2"/>
        <v>0</v>
      </c>
      <c r="J22">
        <f t="shared" si="2"/>
        <v>0</v>
      </c>
      <c r="K22">
        <f t="shared" si="2"/>
        <v>8</v>
      </c>
      <c r="L22">
        <f t="shared" si="2"/>
        <v>0</v>
      </c>
      <c r="M22">
        <f t="shared" si="2"/>
        <v>4</v>
      </c>
      <c r="N22">
        <f t="shared" si="2"/>
        <v>16</v>
      </c>
      <c r="O22">
        <f t="shared" si="2"/>
        <v>0</v>
      </c>
      <c r="P22">
        <f t="shared" si="2"/>
        <v>0</v>
      </c>
      <c r="Q22">
        <f t="shared" si="2"/>
        <v>36</v>
      </c>
      <c r="R22">
        <f t="shared" si="2"/>
        <v>4</v>
      </c>
      <c r="S22">
        <f t="shared" si="2"/>
        <v>20</v>
      </c>
      <c r="T22">
        <f t="shared" si="2"/>
        <v>0</v>
      </c>
      <c r="U22">
        <f t="shared" si="2"/>
        <v>12</v>
      </c>
      <c r="V22" s="1">
        <f t="shared" si="4"/>
        <v>252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4"/>
        <v>2880</v>
      </c>
    </row>
    <row r="24" spans="2:22" ht="15" thickBot="1" x14ac:dyDescent="0.35">
      <c r="C24" s="1">
        <f t="shared" ref="C24:U24" si="13">SUM(C14:C23)</f>
        <v>5126</v>
      </c>
      <c r="D24" s="1">
        <f t="shared" si="13"/>
        <v>1514.5</v>
      </c>
      <c r="E24" s="1">
        <f t="shared" si="13"/>
        <v>0</v>
      </c>
      <c r="F24" s="1">
        <f t="shared" si="13"/>
        <v>11008.5</v>
      </c>
      <c r="G24" s="1">
        <f t="shared" si="13"/>
        <v>1782</v>
      </c>
      <c r="H24" s="1">
        <f t="shared" ref="H24" si="14">SUM(H14:H23)</f>
        <v>360</v>
      </c>
      <c r="I24" s="1">
        <f t="shared" si="13"/>
        <v>116</v>
      </c>
      <c r="J24" s="1">
        <f t="shared" si="13"/>
        <v>273.5</v>
      </c>
      <c r="K24" s="1">
        <f t="shared" si="13"/>
        <v>2389</v>
      </c>
      <c r="L24" s="1">
        <f t="shared" si="13"/>
        <v>1261</v>
      </c>
      <c r="M24" s="1">
        <f t="shared" si="13"/>
        <v>512</v>
      </c>
      <c r="N24" s="1">
        <f t="shared" si="13"/>
        <v>2381</v>
      </c>
      <c r="O24" s="1">
        <f t="shared" si="13"/>
        <v>299.5</v>
      </c>
      <c r="P24" s="1">
        <f t="shared" si="13"/>
        <v>0</v>
      </c>
      <c r="Q24" s="1">
        <f t="shared" si="13"/>
        <v>15742.5</v>
      </c>
      <c r="R24" s="1">
        <f t="shared" si="13"/>
        <v>300</v>
      </c>
      <c r="S24" s="1">
        <f t="shared" si="13"/>
        <v>533.5</v>
      </c>
      <c r="T24" s="1">
        <f t="shared" si="13"/>
        <v>0</v>
      </c>
      <c r="U24" s="1">
        <f t="shared" si="13"/>
        <v>1143.5</v>
      </c>
      <c r="V24" s="1">
        <f>SUM(C14:U23)</f>
        <v>44742.5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2" t="s">
        <v>31</v>
      </c>
      <c r="I25" s="14" t="s">
        <v>5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35" si="15">C14/1392.6</f>
        <v>0</v>
      </c>
      <c r="D26" s="4">
        <f t="shared" si="15"/>
        <v>0</v>
      </c>
      <c r="E26" s="4">
        <f t="shared" si="15"/>
        <v>0</v>
      </c>
      <c r="F26" s="4">
        <f t="shared" si="15"/>
        <v>3.5904064340083301E-2</v>
      </c>
      <c r="G26" s="4">
        <f t="shared" si="15"/>
        <v>3.5904064340083301E-2</v>
      </c>
      <c r="H26" s="4">
        <f t="shared" ref="H26" si="16">H14/1392.6</f>
        <v>0</v>
      </c>
      <c r="I26" s="4">
        <f t="shared" si="15"/>
        <v>0</v>
      </c>
      <c r="J26" s="4">
        <f t="shared" si="15"/>
        <v>0</v>
      </c>
      <c r="K26" s="4">
        <f t="shared" si="15"/>
        <v>0.17952032170041649</v>
      </c>
      <c r="L26" s="4">
        <f t="shared" si="15"/>
        <v>0</v>
      </c>
      <c r="M26" s="4">
        <f t="shared" si="15"/>
        <v>0</v>
      </c>
      <c r="N26" s="4">
        <f t="shared" si="15"/>
        <v>0</v>
      </c>
      <c r="O26" s="4">
        <f t="shared" si="15"/>
        <v>0</v>
      </c>
      <c r="P26" s="4">
        <f t="shared" si="15"/>
        <v>0</v>
      </c>
      <c r="Q26" s="4">
        <f t="shared" si="15"/>
        <v>0</v>
      </c>
      <c r="R26" s="4">
        <f t="shared" si="15"/>
        <v>0</v>
      </c>
      <c r="S26" s="4">
        <f t="shared" si="15"/>
        <v>0</v>
      </c>
      <c r="T26" s="4">
        <f t="shared" si="15"/>
        <v>0</v>
      </c>
      <c r="U26" s="5">
        <f t="shared" si="15"/>
        <v>0</v>
      </c>
      <c r="V26" s="1">
        <f t="shared" ref="V26:V34" si="17">SUM(C26:U26)</f>
        <v>0.2513284503805831</v>
      </c>
    </row>
    <row r="27" spans="2:22" x14ac:dyDescent="0.3">
      <c r="B27" s="1" t="s">
        <v>20</v>
      </c>
      <c r="C27" s="6">
        <f t="shared" si="15"/>
        <v>0.17952032170041649</v>
      </c>
      <c r="D27" s="7">
        <f t="shared" si="15"/>
        <v>0.28723251472066641</v>
      </c>
      <c r="E27" s="7">
        <f t="shared" si="15"/>
        <v>0</v>
      </c>
      <c r="F27" s="7">
        <f t="shared" si="15"/>
        <v>1.0412178658624156</v>
      </c>
      <c r="G27" s="7">
        <f t="shared" si="15"/>
        <v>0.17952032170041649</v>
      </c>
      <c r="H27" s="7">
        <f t="shared" ref="H27" si="18">H15/1392.6</f>
        <v>0</v>
      </c>
      <c r="I27" s="7">
        <f t="shared" si="15"/>
        <v>0</v>
      </c>
      <c r="J27" s="7">
        <f t="shared" si="15"/>
        <v>0</v>
      </c>
      <c r="K27" s="7">
        <f t="shared" si="15"/>
        <v>0.17952032170041649</v>
      </c>
      <c r="L27" s="7">
        <f t="shared" si="15"/>
        <v>0.1077121930202499</v>
      </c>
      <c r="M27" s="7">
        <f t="shared" si="15"/>
        <v>3.5904064340083301E-2</v>
      </c>
      <c r="N27" s="7">
        <f t="shared" si="15"/>
        <v>0.1077121930202499</v>
      </c>
      <c r="O27" s="7">
        <f t="shared" si="15"/>
        <v>0</v>
      </c>
      <c r="P27" s="7">
        <f t="shared" si="15"/>
        <v>0</v>
      </c>
      <c r="Q27" s="7">
        <f t="shared" si="15"/>
        <v>1.2566422519029155</v>
      </c>
      <c r="R27" s="7">
        <f t="shared" si="15"/>
        <v>0</v>
      </c>
      <c r="S27" s="7">
        <f t="shared" si="15"/>
        <v>3.5904064340083301E-2</v>
      </c>
      <c r="T27" s="7">
        <f t="shared" si="15"/>
        <v>0</v>
      </c>
      <c r="U27" s="8">
        <f t="shared" si="15"/>
        <v>7.1808128680166602E-2</v>
      </c>
      <c r="V27" s="1">
        <f t="shared" si="17"/>
        <v>3.4826942409880797</v>
      </c>
    </row>
    <row r="28" spans="2:22" x14ac:dyDescent="0.3">
      <c r="B28" s="1" t="s">
        <v>21</v>
      </c>
      <c r="C28" s="6">
        <f t="shared" si="15"/>
        <v>1.9531811001005315</v>
      </c>
      <c r="D28" s="7">
        <f t="shared" si="15"/>
        <v>0.47393364928909953</v>
      </c>
      <c r="E28" s="7">
        <f t="shared" si="15"/>
        <v>0</v>
      </c>
      <c r="F28" s="7">
        <f t="shared" si="15"/>
        <v>3.9638087031451965</v>
      </c>
      <c r="G28" s="7">
        <f t="shared" si="15"/>
        <v>0.63191153238546605</v>
      </c>
      <c r="H28" s="7">
        <f t="shared" ref="H28" si="19">H16/1392.6</f>
        <v>0</v>
      </c>
      <c r="I28" s="7">
        <f t="shared" si="15"/>
        <v>0</v>
      </c>
      <c r="J28" s="7">
        <f t="shared" si="15"/>
        <v>8.6169754416199923E-2</v>
      </c>
      <c r="K28" s="7">
        <f t="shared" si="15"/>
        <v>0.78988941548183256</v>
      </c>
      <c r="L28" s="7">
        <f t="shared" si="15"/>
        <v>0.45957202355306626</v>
      </c>
      <c r="M28" s="7">
        <f t="shared" si="15"/>
        <v>0.22978601177653313</v>
      </c>
      <c r="N28" s="7">
        <f t="shared" si="15"/>
        <v>0.67499640959356599</v>
      </c>
      <c r="O28" s="7">
        <f t="shared" si="15"/>
        <v>8.6169754416199923E-2</v>
      </c>
      <c r="P28" s="7">
        <f t="shared" si="15"/>
        <v>0</v>
      </c>
      <c r="Q28" s="7">
        <f t="shared" si="15"/>
        <v>7.4967686342093929</v>
      </c>
      <c r="R28" s="7">
        <f t="shared" si="15"/>
        <v>7.1808128680166602E-2</v>
      </c>
      <c r="S28" s="7">
        <f t="shared" si="15"/>
        <v>0.12925463162429987</v>
      </c>
      <c r="T28" s="7">
        <f t="shared" si="15"/>
        <v>0</v>
      </c>
      <c r="U28" s="8">
        <f t="shared" si="15"/>
        <v>0.53138015223323287</v>
      </c>
      <c r="V28" s="1">
        <f t="shared" si="17"/>
        <v>17.578629900904783</v>
      </c>
    </row>
    <row r="29" spans="2:22" x14ac:dyDescent="0.3">
      <c r="B29" s="1" t="s">
        <v>22</v>
      </c>
      <c r="C29" s="6">
        <f t="shared" si="15"/>
        <v>0</v>
      </c>
      <c r="D29" s="7">
        <f t="shared" si="15"/>
        <v>0</v>
      </c>
      <c r="E29" s="7">
        <f t="shared" si="15"/>
        <v>0</v>
      </c>
      <c r="F29" s="7">
        <f t="shared" si="15"/>
        <v>0</v>
      </c>
      <c r="G29" s="7">
        <f t="shared" si="15"/>
        <v>0</v>
      </c>
      <c r="H29" s="7">
        <f t="shared" ref="H29" si="20">H17/1392.6</f>
        <v>0</v>
      </c>
      <c r="I29" s="7">
        <f t="shared" si="15"/>
        <v>0</v>
      </c>
      <c r="J29" s="7">
        <f t="shared" si="15"/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si="15"/>
        <v>0</v>
      </c>
      <c r="P29" s="7">
        <f t="shared" si="15"/>
        <v>0</v>
      </c>
      <c r="Q29" s="7">
        <f t="shared" si="15"/>
        <v>0</v>
      </c>
      <c r="R29" s="7">
        <f t="shared" si="15"/>
        <v>0</v>
      </c>
      <c r="S29" s="7">
        <f t="shared" si="15"/>
        <v>0</v>
      </c>
      <c r="T29" s="7">
        <f t="shared" si="15"/>
        <v>0</v>
      </c>
      <c r="U29" s="8">
        <f t="shared" si="15"/>
        <v>0</v>
      </c>
      <c r="V29" s="1">
        <f t="shared" si="17"/>
        <v>0</v>
      </c>
    </row>
    <row r="30" spans="2:22" x14ac:dyDescent="0.3">
      <c r="B30" s="1" t="s">
        <v>23</v>
      </c>
      <c r="C30" s="6">
        <f t="shared" si="15"/>
        <v>0.1077121930202499</v>
      </c>
      <c r="D30" s="7">
        <f t="shared" si="15"/>
        <v>1.6156828953037484E-2</v>
      </c>
      <c r="E30" s="7">
        <f t="shared" si="15"/>
        <v>0</v>
      </c>
      <c r="F30" s="7">
        <f t="shared" si="15"/>
        <v>0.21003877638948731</v>
      </c>
      <c r="G30" s="7">
        <f t="shared" si="15"/>
        <v>0</v>
      </c>
      <c r="H30" s="7">
        <f t="shared" ref="H30" si="21">H18/1392.6</f>
        <v>0</v>
      </c>
      <c r="I30" s="7">
        <f t="shared" si="15"/>
        <v>0</v>
      </c>
      <c r="J30" s="7">
        <f t="shared" si="15"/>
        <v>5.3856096510124952E-3</v>
      </c>
      <c r="K30" s="7">
        <f t="shared" si="15"/>
        <v>3.2313657906074968E-2</v>
      </c>
      <c r="L30" s="7">
        <f t="shared" si="15"/>
        <v>1.077121930202499E-2</v>
      </c>
      <c r="M30" s="7">
        <f t="shared" si="15"/>
        <v>0</v>
      </c>
      <c r="N30" s="7">
        <f t="shared" si="15"/>
        <v>0.11848341232227488</v>
      </c>
      <c r="O30" s="7">
        <f t="shared" si="15"/>
        <v>2.6928048255062474E-2</v>
      </c>
      <c r="P30" s="7">
        <f t="shared" si="15"/>
        <v>0</v>
      </c>
      <c r="Q30" s="7">
        <f t="shared" si="15"/>
        <v>0.12386902197328739</v>
      </c>
      <c r="R30" s="7">
        <f t="shared" si="15"/>
        <v>0</v>
      </c>
      <c r="S30" s="7">
        <f t="shared" si="15"/>
        <v>5.3856096510124952E-3</v>
      </c>
      <c r="T30" s="7">
        <f t="shared" si="15"/>
        <v>0</v>
      </c>
      <c r="U30" s="8">
        <f t="shared" si="15"/>
        <v>5.3856096510124952E-3</v>
      </c>
      <c r="V30" s="1">
        <f t="shared" si="17"/>
        <v>0.66242998707453693</v>
      </c>
    </row>
    <row r="31" spans="2:22" x14ac:dyDescent="0.3">
      <c r="B31" s="1" t="s">
        <v>24</v>
      </c>
      <c r="C31" s="6">
        <f t="shared" si="15"/>
        <v>0.14936090765474652</v>
      </c>
      <c r="D31" s="7">
        <f t="shared" si="15"/>
        <v>1.8670113456843315E-2</v>
      </c>
      <c r="E31" s="7">
        <f t="shared" si="15"/>
        <v>0</v>
      </c>
      <c r="F31" s="7">
        <f t="shared" si="15"/>
        <v>0.13069079419790322</v>
      </c>
      <c r="G31" s="7">
        <f t="shared" si="15"/>
        <v>0</v>
      </c>
      <c r="H31" s="7">
        <f t="shared" ref="H31" si="22">H19/1392.6</f>
        <v>0</v>
      </c>
      <c r="I31" s="7">
        <f t="shared" si="15"/>
        <v>1.8670113456843315E-2</v>
      </c>
      <c r="J31" s="7">
        <f t="shared" si="15"/>
        <v>0</v>
      </c>
      <c r="K31" s="7">
        <f t="shared" si="15"/>
        <v>3.734022691368663E-2</v>
      </c>
      <c r="L31" s="7">
        <f t="shared" si="15"/>
        <v>0</v>
      </c>
      <c r="M31" s="7">
        <f t="shared" si="15"/>
        <v>0</v>
      </c>
      <c r="N31" s="7">
        <f t="shared" si="15"/>
        <v>7.4680453827373261E-2</v>
      </c>
      <c r="O31" s="7">
        <f t="shared" si="15"/>
        <v>0</v>
      </c>
      <c r="P31" s="7">
        <f t="shared" si="15"/>
        <v>0</v>
      </c>
      <c r="Q31" s="7">
        <f t="shared" si="15"/>
        <v>0</v>
      </c>
      <c r="R31" s="7">
        <f t="shared" si="15"/>
        <v>0</v>
      </c>
      <c r="S31" s="7">
        <f t="shared" si="15"/>
        <v>0</v>
      </c>
      <c r="T31" s="7">
        <f t="shared" si="15"/>
        <v>0</v>
      </c>
      <c r="U31" s="8">
        <f t="shared" si="15"/>
        <v>0</v>
      </c>
      <c r="V31" s="1">
        <f t="shared" si="17"/>
        <v>0.42941260950739629</v>
      </c>
    </row>
    <row r="32" spans="2:22" x14ac:dyDescent="0.3">
      <c r="B32" s="1" t="s">
        <v>25</v>
      </c>
      <c r="C32" s="6">
        <f t="shared" si="15"/>
        <v>0.5859543300301594</v>
      </c>
      <c r="D32" s="7">
        <f t="shared" si="15"/>
        <v>0.11202068074105989</v>
      </c>
      <c r="E32" s="7">
        <f t="shared" si="15"/>
        <v>0</v>
      </c>
      <c r="F32" s="7">
        <f t="shared" si="15"/>
        <v>1.3227057302886687</v>
      </c>
      <c r="G32" s="7">
        <f t="shared" si="15"/>
        <v>0.1034037052994399</v>
      </c>
      <c r="H32" s="7">
        <f t="shared" ref="H32" si="23">H20/1392.6</f>
        <v>0</v>
      </c>
      <c r="I32" s="7">
        <f t="shared" si="15"/>
        <v>0</v>
      </c>
      <c r="J32" s="7">
        <f t="shared" si="15"/>
        <v>2.5850926324859975E-2</v>
      </c>
      <c r="K32" s="7">
        <f t="shared" si="15"/>
        <v>8.1861266695389928E-2</v>
      </c>
      <c r="L32" s="7">
        <f t="shared" si="15"/>
        <v>0.13356311934510987</v>
      </c>
      <c r="M32" s="7">
        <f t="shared" si="15"/>
        <v>1.2925463162429988E-2</v>
      </c>
      <c r="N32" s="7">
        <f t="shared" si="15"/>
        <v>0.41361482119775961</v>
      </c>
      <c r="O32" s="7">
        <f t="shared" si="15"/>
        <v>8.6169754416199913E-3</v>
      </c>
      <c r="P32" s="7">
        <f t="shared" si="15"/>
        <v>0</v>
      </c>
      <c r="Q32" s="7">
        <f t="shared" si="15"/>
        <v>1.4174924601464887</v>
      </c>
      <c r="R32" s="7">
        <f t="shared" si="15"/>
        <v>2.5850926324859975E-2</v>
      </c>
      <c r="S32" s="7">
        <f t="shared" si="15"/>
        <v>4.7393364928909956E-2</v>
      </c>
      <c r="T32" s="7">
        <f t="shared" si="15"/>
        <v>0</v>
      </c>
      <c r="U32" s="8">
        <f t="shared" si="15"/>
        <v>6.0318828091339941E-2</v>
      </c>
      <c r="V32" s="1">
        <f t="shared" si="17"/>
        <v>4.3515725980180946</v>
      </c>
    </row>
    <row r="33" spans="2:22" x14ac:dyDescent="0.3">
      <c r="B33" s="1" t="s">
        <v>26</v>
      </c>
      <c r="C33" s="6">
        <f t="shared" si="15"/>
        <v>0.36622145626884967</v>
      </c>
      <c r="D33" s="7">
        <f t="shared" si="15"/>
        <v>0.11489300588826656</v>
      </c>
      <c r="E33" s="7">
        <f t="shared" si="15"/>
        <v>0</v>
      </c>
      <c r="F33" s="7">
        <f t="shared" si="15"/>
        <v>1.0627603044664657</v>
      </c>
      <c r="G33" s="7">
        <f t="shared" si="15"/>
        <v>5.0265690076116622E-2</v>
      </c>
      <c r="H33" s="7">
        <f t="shared" ref="H33" si="24">H21/1392.6</f>
        <v>0</v>
      </c>
      <c r="I33" s="7">
        <f t="shared" si="15"/>
        <v>0</v>
      </c>
      <c r="J33" s="7">
        <f t="shared" si="15"/>
        <v>1.436162573603332E-2</v>
      </c>
      <c r="K33" s="7">
        <f t="shared" si="15"/>
        <v>8.6169754416199923E-2</v>
      </c>
      <c r="L33" s="7">
        <f t="shared" si="15"/>
        <v>0.12925463162429987</v>
      </c>
      <c r="M33" s="7">
        <f t="shared" si="15"/>
        <v>2.1542438604049981E-2</v>
      </c>
      <c r="N33" s="7">
        <f t="shared" si="15"/>
        <v>0.24414763751256643</v>
      </c>
      <c r="O33" s="7">
        <f t="shared" si="15"/>
        <v>2.8723251472066641E-2</v>
      </c>
      <c r="P33" s="7">
        <f t="shared" si="15"/>
        <v>0</v>
      </c>
      <c r="Q33" s="7">
        <f t="shared" si="15"/>
        <v>0.85451673129398253</v>
      </c>
      <c r="R33" s="7">
        <f t="shared" si="15"/>
        <v>5.0265690076116622E-2</v>
      </c>
      <c r="S33" s="7">
        <f t="shared" si="15"/>
        <v>8.6169754416199923E-2</v>
      </c>
      <c r="T33" s="7">
        <f t="shared" si="15"/>
        <v>0</v>
      </c>
      <c r="U33" s="8">
        <f t="shared" si="15"/>
        <v>1.436162573603332E-2</v>
      </c>
      <c r="V33" s="1">
        <f t="shared" si="17"/>
        <v>3.1236535975872473</v>
      </c>
    </row>
    <row r="34" spans="2:22" x14ac:dyDescent="0.3">
      <c r="B34" s="1" t="s">
        <v>27</v>
      </c>
      <c r="C34" s="6">
        <f t="shared" si="15"/>
        <v>8.0425104121786592E-2</v>
      </c>
      <c r="D34" s="7">
        <f t="shared" si="15"/>
        <v>0</v>
      </c>
      <c r="E34" s="7">
        <f t="shared" si="15"/>
        <v>0</v>
      </c>
      <c r="F34" s="7">
        <f t="shared" si="15"/>
        <v>8.6169754416199913E-3</v>
      </c>
      <c r="G34" s="7">
        <f t="shared" si="15"/>
        <v>2.0106276030446648E-2</v>
      </c>
      <c r="H34" s="7">
        <f t="shared" ref="H34" si="25">H22/1392.6</f>
        <v>0</v>
      </c>
      <c r="I34" s="7">
        <f t="shared" si="15"/>
        <v>0</v>
      </c>
      <c r="J34" s="7">
        <f t="shared" si="15"/>
        <v>0</v>
      </c>
      <c r="K34" s="7">
        <f t="shared" si="15"/>
        <v>5.7446502944133284E-3</v>
      </c>
      <c r="L34" s="7">
        <f t="shared" si="15"/>
        <v>0</v>
      </c>
      <c r="M34" s="7">
        <f t="shared" si="15"/>
        <v>2.8723251472066642E-3</v>
      </c>
      <c r="N34" s="7">
        <f t="shared" si="15"/>
        <v>1.1489300588826657E-2</v>
      </c>
      <c r="O34" s="7">
        <f t="shared" si="15"/>
        <v>0</v>
      </c>
      <c r="P34" s="7">
        <f t="shared" si="15"/>
        <v>0</v>
      </c>
      <c r="Q34" s="7">
        <f t="shared" si="15"/>
        <v>2.5850926324859975E-2</v>
      </c>
      <c r="R34" s="7">
        <f t="shared" si="15"/>
        <v>2.8723251472066642E-3</v>
      </c>
      <c r="S34" s="7">
        <f t="shared" si="15"/>
        <v>1.436162573603332E-2</v>
      </c>
      <c r="T34" s="7">
        <f t="shared" si="15"/>
        <v>0</v>
      </c>
      <c r="U34" s="8">
        <f t="shared" si="15"/>
        <v>8.6169754416199913E-3</v>
      </c>
      <c r="V34" s="1">
        <f t="shared" si="17"/>
        <v>0.18095648427401984</v>
      </c>
    </row>
    <row r="35" spans="2:22" ht="15" thickBot="1" x14ac:dyDescent="0.35">
      <c r="B35" s="1" t="s">
        <v>29</v>
      </c>
      <c r="C35" s="9">
        <f t="shared" si="15"/>
        <v>0.25850926324859974</v>
      </c>
      <c r="D35" s="10">
        <f t="shared" si="15"/>
        <v>6.4627315812149935E-2</v>
      </c>
      <c r="E35" s="10">
        <f t="shared" si="15"/>
        <v>0</v>
      </c>
      <c r="F35" s="10">
        <f t="shared" si="15"/>
        <v>0.12925463162429987</v>
      </c>
      <c r="G35" s="10">
        <f t="shared" si="15"/>
        <v>0.25850926324859974</v>
      </c>
      <c r="H35" s="10">
        <f t="shared" ref="H35" si="26">H23/1392.6</f>
        <v>0.25850926324859974</v>
      </c>
      <c r="I35" s="10">
        <f t="shared" si="15"/>
        <v>6.4627315812149935E-2</v>
      </c>
      <c r="J35" s="10">
        <f t="shared" si="15"/>
        <v>6.4627315812149935E-2</v>
      </c>
      <c r="K35" s="10">
        <f t="shared" si="15"/>
        <v>0.32313657906074972</v>
      </c>
      <c r="L35" s="10">
        <f t="shared" si="15"/>
        <v>6.4627315812149935E-2</v>
      </c>
      <c r="M35" s="10">
        <f t="shared" si="15"/>
        <v>6.4627315812149935E-2</v>
      </c>
      <c r="N35" s="10">
        <f t="shared" si="15"/>
        <v>6.4627315812149935E-2</v>
      </c>
      <c r="O35" s="10">
        <f t="shared" si="15"/>
        <v>6.4627315812149935E-2</v>
      </c>
      <c r="P35" s="10">
        <f t="shared" si="15"/>
        <v>0</v>
      </c>
      <c r="Q35" s="10">
        <f t="shared" si="15"/>
        <v>0.12925463162429987</v>
      </c>
      <c r="R35" s="10">
        <f t="shared" si="15"/>
        <v>6.4627315812149935E-2</v>
      </c>
      <c r="S35" s="10">
        <f t="shared" si="15"/>
        <v>6.4627315812149935E-2</v>
      </c>
      <c r="T35" s="10">
        <f t="shared" si="15"/>
        <v>0</v>
      </c>
      <c r="U35" s="11">
        <f t="shared" si="15"/>
        <v>0.12925463162429987</v>
      </c>
      <c r="V35" s="1">
        <f>SUM(C26:U34)</f>
        <v>30.060677868734736</v>
      </c>
    </row>
    <row r="36" spans="2:22" x14ac:dyDescent="0.3">
      <c r="C36" s="1">
        <f>SUM(C26:C35)</f>
        <v>3.68088467614534</v>
      </c>
      <c r="D36" s="1">
        <f t="shared" ref="D36:U36" si="27">SUM(D26:D35)</f>
        <v>1.0875341088611232</v>
      </c>
      <c r="E36" s="1">
        <f t="shared" si="27"/>
        <v>0</v>
      </c>
      <c r="F36" s="1">
        <f t="shared" si="27"/>
        <v>7.9049978457561405</v>
      </c>
      <c r="G36" s="1">
        <f t="shared" si="27"/>
        <v>1.2796208530805688</v>
      </c>
      <c r="H36" s="1">
        <f t="shared" ref="H36" si="28">SUM(H26:H35)</f>
        <v>0.25850926324859974</v>
      </c>
      <c r="I36" s="1">
        <f t="shared" si="27"/>
        <v>8.3297429268993251E-2</v>
      </c>
      <c r="J36" s="1">
        <f t="shared" si="27"/>
        <v>0.19639523194025565</v>
      </c>
      <c r="K36" s="1">
        <f t="shared" si="27"/>
        <v>1.71549619416918</v>
      </c>
      <c r="L36" s="1">
        <f t="shared" si="27"/>
        <v>0.90550050265690085</v>
      </c>
      <c r="M36" s="1">
        <f t="shared" si="27"/>
        <v>0.36765761884245296</v>
      </c>
      <c r="N36" s="1">
        <f t="shared" si="27"/>
        <v>1.7097515438747668</v>
      </c>
      <c r="O36" s="1">
        <f t="shared" si="27"/>
        <v>0.21506534539709898</v>
      </c>
      <c r="P36" s="1">
        <f t="shared" si="27"/>
        <v>0</v>
      </c>
      <c r="Q36" s="1">
        <f t="shared" si="27"/>
        <v>11.304394657475227</v>
      </c>
      <c r="R36" s="1">
        <f t="shared" si="27"/>
        <v>0.21542438604049979</v>
      </c>
      <c r="S36" s="1">
        <f t="shared" si="27"/>
        <v>0.38309636650868883</v>
      </c>
      <c r="T36" s="1">
        <f t="shared" si="27"/>
        <v>0</v>
      </c>
      <c r="U36" s="1">
        <f t="shared" si="27"/>
        <v>0.82112595145770506</v>
      </c>
      <c r="V36" s="1">
        <f>SUM(C26:U35)</f>
        <v>32.128751974723528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7B970-AF21-45CB-BCF2-C11B0D8CFCEF}">
  <dimension ref="A1:V36"/>
  <sheetViews>
    <sheetView topLeftCell="X1" zoomScaleNormal="100" workbookViewId="0"/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32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C2">
        <v>1</v>
      </c>
      <c r="G2">
        <v>1</v>
      </c>
      <c r="O2">
        <v>2</v>
      </c>
      <c r="U2">
        <v>1</v>
      </c>
      <c r="V2" s="1">
        <f>SUM(C2:U2)</f>
        <v>5</v>
      </c>
    </row>
    <row r="3" spans="1:22" x14ac:dyDescent="0.3">
      <c r="A3">
        <v>50</v>
      </c>
      <c r="B3" t="s">
        <v>20</v>
      </c>
      <c r="C3">
        <v>11</v>
      </c>
      <c r="D3">
        <v>1</v>
      </c>
      <c r="F3">
        <v>2</v>
      </c>
      <c r="G3">
        <v>6</v>
      </c>
      <c r="J3">
        <v>1</v>
      </c>
      <c r="K3">
        <v>4</v>
      </c>
      <c r="L3">
        <v>2</v>
      </c>
      <c r="N3">
        <v>5</v>
      </c>
      <c r="O3">
        <v>1</v>
      </c>
      <c r="Q3">
        <v>4</v>
      </c>
      <c r="R3">
        <v>3</v>
      </c>
      <c r="U3">
        <v>2</v>
      </c>
      <c r="V3" s="1">
        <f t="shared" ref="V3:V11" si="0">SUM(C3:U3)</f>
        <v>42</v>
      </c>
    </row>
    <row r="4" spans="1:22" x14ac:dyDescent="0.3">
      <c r="A4">
        <v>20</v>
      </c>
      <c r="B4" t="s">
        <v>21</v>
      </c>
      <c r="C4">
        <v>165</v>
      </c>
      <c r="D4">
        <v>45</v>
      </c>
      <c r="F4">
        <v>81</v>
      </c>
      <c r="G4">
        <v>44</v>
      </c>
      <c r="I4">
        <v>1</v>
      </c>
      <c r="J4">
        <v>8</v>
      </c>
      <c r="K4">
        <v>46</v>
      </c>
      <c r="L4">
        <v>6</v>
      </c>
      <c r="M4">
        <v>10</v>
      </c>
      <c r="N4">
        <v>77</v>
      </c>
      <c r="O4">
        <v>24</v>
      </c>
      <c r="Q4">
        <v>250</v>
      </c>
      <c r="R4">
        <v>20</v>
      </c>
      <c r="S4">
        <v>16</v>
      </c>
      <c r="U4">
        <v>32</v>
      </c>
      <c r="V4" s="1">
        <f t="shared" si="0"/>
        <v>825</v>
      </c>
    </row>
    <row r="5" spans="1:22" x14ac:dyDescent="0.3">
      <c r="A5">
        <v>3647.6</v>
      </c>
      <c r="B5" t="s">
        <v>22</v>
      </c>
      <c r="V5" s="1">
        <f t="shared" si="0"/>
        <v>0</v>
      </c>
    </row>
    <row r="6" spans="1:22" x14ac:dyDescent="0.3">
      <c r="A6">
        <v>7.5</v>
      </c>
      <c r="B6" t="s">
        <v>23</v>
      </c>
      <c r="C6">
        <v>16</v>
      </c>
      <c r="D6">
        <v>6</v>
      </c>
      <c r="F6">
        <v>8</v>
      </c>
      <c r="G6">
        <v>7</v>
      </c>
      <c r="K6">
        <v>7</v>
      </c>
      <c r="L6">
        <v>1</v>
      </c>
      <c r="N6">
        <v>32</v>
      </c>
      <c r="O6">
        <v>2</v>
      </c>
      <c r="Q6">
        <v>11</v>
      </c>
      <c r="R6">
        <v>1</v>
      </c>
      <c r="U6">
        <v>3</v>
      </c>
      <c r="V6" s="1">
        <f t="shared" si="0"/>
        <v>94</v>
      </c>
    </row>
    <row r="7" spans="1:22" x14ac:dyDescent="0.3">
      <c r="A7">
        <v>26</v>
      </c>
      <c r="B7" t="s">
        <v>24</v>
      </c>
      <c r="C7">
        <v>9</v>
      </c>
      <c r="D7">
        <v>4</v>
      </c>
      <c r="V7" s="1">
        <f t="shared" si="0"/>
        <v>13</v>
      </c>
    </row>
    <row r="8" spans="1:22" x14ac:dyDescent="0.3">
      <c r="A8">
        <v>6</v>
      </c>
      <c r="B8" t="s">
        <v>25</v>
      </c>
      <c r="C8">
        <v>120</v>
      </c>
      <c r="D8">
        <v>41</v>
      </c>
      <c r="F8">
        <v>80</v>
      </c>
      <c r="G8">
        <v>23</v>
      </c>
      <c r="J8">
        <v>11</v>
      </c>
      <c r="K8">
        <v>20</v>
      </c>
      <c r="L8">
        <v>11</v>
      </c>
      <c r="M8">
        <v>6</v>
      </c>
      <c r="N8">
        <v>210</v>
      </c>
      <c r="O8">
        <v>2</v>
      </c>
      <c r="R8">
        <v>9</v>
      </c>
      <c r="S8">
        <v>25</v>
      </c>
      <c r="U8">
        <v>11</v>
      </c>
      <c r="V8" s="1">
        <f t="shared" si="0"/>
        <v>569</v>
      </c>
    </row>
    <row r="9" spans="1:22" x14ac:dyDescent="0.3">
      <c r="A9">
        <v>10</v>
      </c>
      <c r="B9" t="s">
        <v>26</v>
      </c>
      <c r="C9">
        <v>61</v>
      </c>
      <c r="D9">
        <v>16</v>
      </c>
      <c r="F9">
        <v>61</v>
      </c>
      <c r="G9">
        <v>5</v>
      </c>
      <c r="I9">
        <v>2</v>
      </c>
      <c r="J9">
        <v>2</v>
      </c>
      <c r="K9">
        <v>19</v>
      </c>
      <c r="L9">
        <v>3</v>
      </c>
      <c r="N9">
        <v>87</v>
      </c>
      <c r="O9">
        <v>10</v>
      </c>
      <c r="Q9">
        <v>68</v>
      </c>
      <c r="R9">
        <v>4</v>
      </c>
      <c r="S9">
        <v>8</v>
      </c>
      <c r="U9">
        <v>8</v>
      </c>
      <c r="V9" s="1">
        <f t="shared" si="0"/>
        <v>354</v>
      </c>
    </row>
    <row r="10" spans="1:22" x14ac:dyDescent="0.3">
      <c r="A10">
        <v>4</v>
      </c>
      <c r="B10" t="s">
        <v>27</v>
      </c>
      <c r="C10">
        <v>41</v>
      </c>
      <c r="D10">
        <v>2</v>
      </c>
      <c r="F10">
        <v>4</v>
      </c>
      <c r="G10">
        <v>5</v>
      </c>
      <c r="K10">
        <v>3</v>
      </c>
      <c r="N10">
        <v>7</v>
      </c>
      <c r="O10">
        <v>2</v>
      </c>
      <c r="Q10">
        <v>48</v>
      </c>
      <c r="R10">
        <v>1</v>
      </c>
      <c r="S10">
        <v>5</v>
      </c>
      <c r="U10">
        <v>2</v>
      </c>
      <c r="V10" s="1">
        <f t="shared" si="0"/>
        <v>120</v>
      </c>
    </row>
    <row r="11" spans="1:22" x14ac:dyDescent="0.3">
      <c r="A11">
        <v>90</v>
      </c>
      <c r="B11" t="s">
        <v>30</v>
      </c>
      <c r="L11">
        <v>3</v>
      </c>
      <c r="N11">
        <v>2</v>
      </c>
      <c r="Q11">
        <v>5</v>
      </c>
      <c r="R11">
        <v>1</v>
      </c>
      <c r="V11" s="1">
        <f t="shared" si="0"/>
        <v>11</v>
      </c>
    </row>
    <row r="12" spans="1:22" x14ac:dyDescent="0.3">
      <c r="C12" s="1">
        <f t="shared" ref="C12:U12" si="1">SUM(C2:C11)</f>
        <v>424</v>
      </c>
      <c r="D12" s="1">
        <f t="shared" si="1"/>
        <v>115</v>
      </c>
      <c r="E12" s="1">
        <f t="shared" si="1"/>
        <v>0</v>
      </c>
      <c r="F12" s="1">
        <f t="shared" si="1"/>
        <v>236</v>
      </c>
      <c r="G12" s="1">
        <f t="shared" si="1"/>
        <v>91</v>
      </c>
      <c r="H12" s="1">
        <f t="shared" si="1"/>
        <v>0</v>
      </c>
      <c r="I12" s="1">
        <f t="shared" si="1"/>
        <v>3</v>
      </c>
      <c r="J12" s="1">
        <f t="shared" si="1"/>
        <v>22</v>
      </c>
      <c r="K12" s="1">
        <f t="shared" si="1"/>
        <v>99</v>
      </c>
      <c r="L12" s="1">
        <f t="shared" si="1"/>
        <v>26</v>
      </c>
      <c r="M12" s="1">
        <f t="shared" si="1"/>
        <v>16</v>
      </c>
      <c r="N12" s="1">
        <f t="shared" si="1"/>
        <v>420</v>
      </c>
      <c r="O12" s="1">
        <f t="shared" si="1"/>
        <v>43</v>
      </c>
      <c r="P12" s="1">
        <f t="shared" si="1"/>
        <v>0</v>
      </c>
      <c r="Q12" s="1">
        <f t="shared" si="1"/>
        <v>386</v>
      </c>
      <c r="R12" s="1">
        <f t="shared" si="1"/>
        <v>39</v>
      </c>
      <c r="S12" s="1">
        <f t="shared" si="1"/>
        <v>54</v>
      </c>
      <c r="T12" s="1">
        <f t="shared" si="1"/>
        <v>0</v>
      </c>
      <c r="U12" s="1">
        <f t="shared" si="1"/>
        <v>59</v>
      </c>
      <c r="V12" s="1">
        <f>SUM(C2:U11)</f>
        <v>2033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32</v>
      </c>
      <c r="I13" s="12" t="s">
        <v>5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22" si="2">$A2*C2</f>
        <v>50</v>
      </c>
      <c r="D14">
        <f t="shared" si="2"/>
        <v>0</v>
      </c>
      <c r="E14">
        <f t="shared" si="2"/>
        <v>0</v>
      </c>
      <c r="F14">
        <f t="shared" si="2"/>
        <v>0</v>
      </c>
      <c r="G14">
        <f t="shared" si="2"/>
        <v>50</v>
      </c>
      <c r="H14">
        <f t="shared" ref="H14" si="3">$A2*H2</f>
        <v>0</v>
      </c>
      <c r="I14">
        <f t="shared" si="2"/>
        <v>0</v>
      </c>
      <c r="J14">
        <f t="shared" si="2"/>
        <v>0</v>
      </c>
      <c r="K14">
        <f t="shared" si="2"/>
        <v>0</v>
      </c>
      <c r="L14">
        <f t="shared" si="2"/>
        <v>0</v>
      </c>
      <c r="M14">
        <f t="shared" si="2"/>
        <v>0</v>
      </c>
      <c r="N14">
        <f t="shared" si="2"/>
        <v>0</v>
      </c>
      <c r="O14">
        <f t="shared" si="2"/>
        <v>100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0</v>
      </c>
      <c r="U14">
        <f t="shared" si="2"/>
        <v>50</v>
      </c>
      <c r="V14" s="1">
        <f t="shared" ref="V14:V23" si="4">SUM(C14:U14)</f>
        <v>250</v>
      </c>
    </row>
    <row r="15" spans="1:22" x14ac:dyDescent="0.3">
      <c r="B15" t="s">
        <v>20</v>
      </c>
      <c r="C15">
        <f t="shared" si="2"/>
        <v>550</v>
      </c>
      <c r="D15">
        <f t="shared" si="2"/>
        <v>50</v>
      </c>
      <c r="E15">
        <f t="shared" si="2"/>
        <v>0</v>
      </c>
      <c r="F15">
        <f t="shared" si="2"/>
        <v>100</v>
      </c>
      <c r="G15">
        <f t="shared" si="2"/>
        <v>300</v>
      </c>
      <c r="H15">
        <f t="shared" ref="H15" si="5">$A3*H3</f>
        <v>0</v>
      </c>
      <c r="I15">
        <f t="shared" si="2"/>
        <v>0</v>
      </c>
      <c r="J15">
        <f t="shared" si="2"/>
        <v>50</v>
      </c>
      <c r="K15">
        <f t="shared" si="2"/>
        <v>200</v>
      </c>
      <c r="L15">
        <f t="shared" si="2"/>
        <v>100</v>
      </c>
      <c r="M15">
        <f t="shared" si="2"/>
        <v>0</v>
      </c>
      <c r="N15">
        <f t="shared" si="2"/>
        <v>250</v>
      </c>
      <c r="O15">
        <f t="shared" si="2"/>
        <v>50</v>
      </c>
      <c r="P15">
        <f t="shared" si="2"/>
        <v>0</v>
      </c>
      <c r="Q15">
        <f t="shared" si="2"/>
        <v>200</v>
      </c>
      <c r="R15">
        <f t="shared" si="2"/>
        <v>150</v>
      </c>
      <c r="S15">
        <f t="shared" si="2"/>
        <v>0</v>
      </c>
      <c r="T15">
        <f t="shared" si="2"/>
        <v>0</v>
      </c>
      <c r="U15">
        <f t="shared" si="2"/>
        <v>100</v>
      </c>
      <c r="V15" s="1">
        <f t="shared" si="4"/>
        <v>2100</v>
      </c>
    </row>
    <row r="16" spans="1:22" x14ac:dyDescent="0.3">
      <c r="B16" t="s">
        <v>21</v>
      </c>
      <c r="C16">
        <f t="shared" si="2"/>
        <v>3300</v>
      </c>
      <c r="D16">
        <f t="shared" si="2"/>
        <v>900</v>
      </c>
      <c r="E16">
        <f t="shared" si="2"/>
        <v>0</v>
      </c>
      <c r="F16">
        <f t="shared" si="2"/>
        <v>1620</v>
      </c>
      <c r="G16">
        <f t="shared" si="2"/>
        <v>880</v>
      </c>
      <c r="H16">
        <f t="shared" ref="H16" si="6">$A4*H4</f>
        <v>0</v>
      </c>
      <c r="I16">
        <f t="shared" si="2"/>
        <v>20</v>
      </c>
      <c r="J16">
        <f t="shared" si="2"/>
        <v>160</v>
      </c>
      <c r="K16">
        <f t="shared" si="2"/>
        <v>920</v>
      </c>
      <c r="L16">
        <f t="shared" si="2"/>
        <v>120</v>
      </c>
      <c r="M16">
        <f t="shared" si="2"/>
        <v>200</v>
      </c>
      <c r="N16">
        <f t="shared" si="2"/>
        <v>1540</v>
      </c>
      <c r="O16">
        <f t="shared" si="2"/>
        <v>480</v>
      </c>
      <c r="P16">
        <f t="shared" si="2"/>
        <v>0</v>
      </c>
      <c r="Q16">
        <f t="shared" si="2"/>
        <v>5000</v>
      </c>
      <c r="R16">
        <f t="shared" si="2"/>
        <v>400</v>
      </c>
      <c r="S16">
        <f t="shared" si="2"/>
        <v>320</v>
      </c>
      <c r="T16">
        <f t="shared" si="2"/>
        <v>0</v>
      </c>
      <c r="U16">
        <f t="shared" si="2"/>
        <v>640</v>
      </c>
      <c r="V16" s="1">
        <f t="shared" si="4"/>
        <v>16500</v>
      </c>
    </row>
    <row r="17" spans="2:22" x14ac:dyDescent="0.3">
      <c r="B17" t="s">
        <v>22</v>
      </c>
      <c r="C17">
        <f t="shared" si="2"/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ref="H17" si="7">$A5*H5</f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si="2"/>
        <v>0</v>
      </c>
      <c r="V17" s="1">
        <f t="shared" si="4"/>
        <v>0</v>
      </c>
    </row>
    <row r="18" spans="2:22" x14ac:dyDescent="0.3">
      <c r="B18" t="s">
        <v>23</v>
      </c>
      <c r="C18">
        <f t="shared" si="2"/>
        <v>120</v>
      </c>
      <c r="D18">
        <f t="shared" si="2"/>
        <v>45</v>
      </c>
      <c r="E18">
        <f t="shared" si="2"/>
        <v>0</v>
      </c>
      <c r="F18">
        <f t="shared" si="2"/>
        <v>60</v>
      </c>
      <c r="G18">
        <f t="shared" si="2"/>
        <v>52.5</v>
      </c>
      <c r="H18">
        <f t="shared" ref="H18" si="8">$A6*H6</f>
        <v>0</v>
      </c>
      <c r="I18">
        <f t="shared" si="2"/>
        <v>0</v>
      </c>
      <c r="J18">
        <f t="shared" si="2"/>
        <v>0</v>
      </c>
      <c r="K18">
        <f t="shared" si="2"/>
        <v>52.5</v>
      </c>
      <c r="L18">
        <f t="shared" si="2"/>
        <v>7.5</v>
      </c>
      <c r="M18">
        <f t="shared" si="2"/>
        <v>0</v>
      </c>
      <c r="N18">
        <f t="shared" si="2"/>
        <v>240</v>
      </c>
      <c r="O18">
        <f t="shared" si="2"/>
        <v>15</v>
      </c>
      <c r="P18">
        <f t="shared" si="2"/>
        <v>0</v>
      </c>
      <c r="Q18">
        <f t="shared" si="2"/>
        <v>82.5</v>
      </c>
      <c r="R18">
        <f t="shared" si="2"/>
        <v>7.5</v>
      </c>
      <c r="S18">
        <f t="shared" si="2"/>
        <v>0</v>
      </c>
      <c r="T18">
        <f t="shared" si="2"/>
        <v>0</v>
      </c>
      <c r="U18">
        <f t="shared" si="2"/>
        <v>22.5</v>
      </c>
      <c r="V18" s="1">
        <f t="shared" si="4"/>
        <v>705</v>
      </c>
    </row>
    <row r="19" spans="2:22" x14ac:dyDescent="0.3">
      <c r="B19" t="s">
        <v>24</v>
      </c>
      <c r="C19">
        <f t="shared" si="2"/>
        <v>234</v>
      </c>
      <c r="D19">
        <f t="shared" si="2"/>
        <v>104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ref="H19" si="9">$A7*H7</f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 t="shared" si="2"/>
        <v>0</v>
      </c>
      <c r="N19">
        <f t="shared" si="2"/>
        <v>0</v>
      </c>
      <c r="O19">
        <f t="shared" si="2"/>
        <v>0</v>
      </c>
      <c r="P19">
        <f t="shared" si="2"/>
        <v>0</v>
      </c>
      <c r="Q19">
        <f t="shared" si="2"/>
        <v>0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 s="1">
        <f t="shared" si="4"/>
        <v>338</v>
      </c>
    </row>
    <row r="20" spans="2:22" x14ac:dyDescent="0.3">
      <c r="B20" t="s">
        <v>25</v>
      </c>
      <c r="C20">
        <f t="shared" si="2"/>
        <v>720</v>
      </c>
      <c r="D20">
        <f t="shared" si="2"/>
        <v>246</v>
      </c>
      <c r="E20">
        <f t="shared" si="2"/>
        <v>0</v>
      </c>
      <c r="F20">
        <f t="shared" si="2"/>
        <v>480</v>
      </c>
      <c r="G20">
        <f t="shared" si="2"/>
        <v>138</v>
      </c>
      <c r="H20">
        <f t="shared" ref="H20" si="10">$A8*H8</f>
        <v>0</v>
      </c>
      <c r="I20">
        <f t="shared" si="2"/>
        <v>0</v>
      </c>
      <c r="J20">
        <f t="shared" si="2"/>
        <v>66</v>
      </c>
      <c r="K20">
        <f t="shared" si="2"/>
        <v>120</v>
      </c>
      <c r="L20">
        <f t="shared" si="2"/>
        <v>66</v>
      </c>
      <c r="M20">
        <f t="shared" si="2"/>
        <v>36</v>
      </c>
      <c r="N20">
        <f t="shared" si="2"/>
        <v>1260</v>
      </c>
      <c r="O20">
        <f t="shared" si="2"/>
        <v>12</v>
      </c>
      <c r="P20">
        <f t="shared" si="2"/>
        <v>0</v>
      </c>
      <c r="Q20">
        <f t="shared" si="2"/>
        <v>0</v>
      </c>
      <c r="R20">
        <f t="shared" si="2"/>
        <v>54</v>
      </c>
      <c r="S20">
        <f t="shared" si="2"/>
        <v>150</v>
      </c>
      <c r="T20">
        <f t="shared" si="2"/>
        <v>0</v>
      </c>
      <c r="U20">
        <f t="shared" si="2"/>
        <v>66</v>
      </c>
      <c r="V20" s="1">
        <f t="shared" si="4"/>
        <v>3414</v>
      </c>
    </row>
    <row r="21" spans="2:22" x14ac:dyDescent="0.3">
      <c r="B21" t="s">
        <v>26</v>
      </c>
      <c r="C21">
        <f t="shared" si="2"/>
        <v>610</v>
      </c>
      <c r="D21">
        <f t="shared" si="2"/>
        <v>160</v>
      </c>
      <c r="E21">
        <f t="shared" si="2"/>
        <v>0</v>
      </c>
      <c r="F21">
        <f t="shared" si="2"/>
        <v>610</v>
      </c>
      <c r="G21">
        <f t="shared" si="2"/>
        <v>50</v>
      </c>
      <c r="H21">
        <f t="shared" ref="H21" si="11">$A9*H9</f>
        <v>0</v>
      </c>
      <c r="I21">
        <f t="shared" si="2"/>
        <v>20</v>
      </c>
      <c r="J21">
        <f t="shared" si="2"/>
        <v>20</v>
      </c>
      <c r="K21">
        <f t="shared" si="2"/>
        <v>190</v>
      </c>
      <c r="L21">
        <f t="shared" si="2"/>
        <v>30</v>
      </c>
      <c r="M21">
        <f t="shared" si="2"/>
        <v>0</v>
      </c>
      <c r="N21">
        <f t="shared" si="2"/>
        <v>870</v>
      </c>
      <c r="O21">
        <f t="shared" si="2"/>
        <v>100</v>
      </c>
      <c r="P21">
        <f t="shared" si="2"/>
        <v>0</v>
      </c>
      <c r="Q21">
        <f t="shared" si="2"/>
        <v>680</v>
      </c>
      <c r="R21">
        <f t="shared" si="2"/>
        <v>40</v>
      </c>
      <c r="S21">
        <f t="shared" si="2"/>
        <v>80</v>
      </c>
      <c r="T21">
        <f t="shared" si="2"/>
        <v>0</v>
      </c>
      <c r="U21">
        <f t="shared" si="2"/>
        <v>80</v>
      </c>
      <c r="V21" s="1">
        <f t="shared" si="4"/>
        <v>3540</v>
      </c>
    </row>
    <row r="22" spans="2:22" x14ac:dyDescent="0.3">
      <c r="B22" t="s">
        <v>27</v>
      </c>
      <c r="C22">
        <f t="shared" si="2"/>
        <v>164</v>
      </c>
      <c r="D22">
        <f t="shared" si="2"/>
        <v>8</v>
      </c>
      <c r="E22">
        <f t="shared" si="2"/>
        <v>0</v>
      </c>
      <c r="F22">
        <f t="shared" si="2"/>
        <v>16</v>
      </c>
      <c r="G22">
        <f t="shared" si="2"/>
        <v>20</v>
      </c>
      <c r="H22">
        <f t="shared" ref="H22" si="12">$A10*H10</f>
        <v>0</v>
      </c>
      <c r="I22">
        <f t="shared" si="2"/>
        <v>0</v>
      </c>
      <c r="J22">
        <f t="shared" si="2"/>
        <v>0</v>
      </c>
      <c r="K22">
        <f t="shared" si="2"/>
        <v>12</v>
      </c>
      <c r="L22">
        <f t="shared" si="2"/>
        <v>0</v>
      </c>
      <c r="M22">
        <f t="shared" si="2"/>
        <v>0</v>
      </c>
      <c r="N22">
        <f t="shared" si="2"/>
        <v>28</v>
      </c>
      <c r="O22">
        <f t="shared" si="2"/>
        <v>8</v>
      </c>
      <c r="P22">
        <f t="shared" si="2"/>
        <v>0</v>
      </c>
      <c r="Q22">
        <f t="shared" si="2"/>
        <v>192</v>
      </c>
      <c r="R22">
        <f t="shared" si="2"/>
        <v>4</v>
      </c>
      <c r="S22">
        <f t="shared" si="2"/>
        <v>20</v>
      </c>
      <c r="T22">
        <f t="shared" si="2"/>
        <v>0</v>
      </c>
      <c r="U22">
        <f t="shared" si="2"/>
        <v>8</v>
      </c>
      <c r="V22" s="1">
        <f t="shared" si="4"/>
        <v>480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4"/>
        <v>2880</v>
      </c>
    </row>
    <row r="24" spans="2:22" ht="15" thickBot="1" x14ac:dyDescent="0.35">
      <c r="C24" s="1">
        <f t="shared" ref="C24:U24" si="13">SUM(C14:C23)</f>
        <v>6108</v>
      </c>
      <c r="D24" s="1">
        <f t="shared" si="13"/>
        <v>1603</v>
      </c>
      <c r="E24" s="1">
        <f t="shared" si="13"/>
        <v>0</v>
      </c>
      <c r="F24" s="1">
        <f t="shared" si="13"/>
        <v>3066</v>
      </c>
      <c r="G24" s="1">
        <f t="shared" si="13"/>
        <v>1850.5</v>
      </c>
      <c r="H24" s="1">
        <f t="shared" si="13"/>
        <v>360</v>
      </c>
      <c r="I24" s="1">
        <f t="shared" si="13"/>
        <v>130</v>
      </c>
      <c r="J24" s="1">
        <f t="shared" si="13"/>
        <v>386</v>
      </c>
      <c r="K24" s="1">
        <f t="shared" si="13"/>
        <v>1944.5</v>
      </c>
      <c r="L24" s="1">
        <f t="shared" si="13"/>
        <v>413.5</v>
      </c>
      <c r="M24" s="1">
        <f t="shared" si="13"/>
        <v>326</v>
      </c>
      <c r="N24" s="1">
        <f t="shared" si="13"/>
        <v>4278</v>
      </c>
      <c r="O24" s="1">
        <f t="shared" si="13"/>
        <v>855</v>
      </c>
      <c r="P24" s="1">
        <f t="shared" si="13"/>
        <v>0</v>
      </c>
      <c r="Q24" s="1">
        <f t="shared" si="13"/>
        <v>6334.5</v>
      </c>
      <c r="R24" s="1">
        <f t="shared" si="13"/>
        <v>745.5</v>
      </c>
      <c r="S24" s="1">
        <f t="shared" si="13"/>
        <v>660</v>
      </c>
      <c r="T24" s="1">
        <f t="shared" si="13"/>
        <v>0</v>
      </c>
      <c r="U24" s="1">
        <f t="shared" si="13"/>
        <v>1146.5</v>
      </c>
      <c r="V24" s="1">
        <f>SUM(C14:U23)</f>
        <v>30207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">
        <v>32</v>
      </c>
      <c r="I25" s="14" t="s">
        <v>5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35" si="14">C14/1392.6</f>
        <v>3.5904064340083301E-2</v>
      </c>
      <c r="D26" s="4">
        <f t="shared" si="14"/>
        <v>0</v>
      </c>
      <c r="E26" s="4">
        <f t="shared" si="14"/>
        <v>0</v>
      </c>
      <c r="F26" s="4">
        <f t="shared" si="14"/>
        <v>0</v>
      </c>
      <c r="G26" s="4">
        <f t="shared" si="14"/>
        <v>3.5904064340083301E-2</v>
      </c>
      <c r="H26" s="4">
        <f t="shared" ref="H26" si="15">H14/1392.6</f>
        <v>0</v>
      </c>
      <c r="I26" s="4">
        <f t="shared" si="14"/>
        <v>0</v>
      </c>
      <c r="J26" s="4">
        <f t="shared" si="14"/>
        <v>0</v>
      </c>
      <c r="K26" s="4">
        <f t="shared" si="14"/>
        <v>0</v>
      </c>
      <c r="L26" s="4">
        <f t="shared" si="14"/>
        <v>0</v>
      </c>
      <c r="M26" s="4">
        <f t="shared" si="14"/>
        <v>0</v>
      </c>
      <c r="N26" s="4">
        <f t="shared" si="14"/>
        <v>0</v>
      </c>
      <c r="O26" s="4">
        <f t="shared" si="14"/>
        <v>7.1808128680166602E-2</v>
      </c>
      <c r="P26" s="4">
        <f t="shared" si="14"/>
        <v>0</v>
      </c>
      <c r="Q26" s="4">
        <f t="shared" si="14"/>
        <v>0</v>
      </c>
      <c r="R26" s="4">
        <f t="shared" si="14"/>
        <v>0</v>
      </c>
      <c r="S26" s="4">
        <f t="shared" si="14"/>
        <v>0</v>
      </c>
      <c r="T26" s="4">
        <f t="shared" si="14"/>
        <v>0</v>
      </c>
      <c r="U26" s="5">
        <f t="shared" si="14"/>
        <v>3.5904064340083301E-2</v>
      </c>
      <c r="V26" s="1">
        <f t="shared" ref="V26:V34" si="16">SUM(C26:U26)</f>
        <v>0.17952032170041651</v>
      </c>
    </row>
    <row r="27" spans="2:22" x14ac:dyDescent="0.3">
      <c r="B27" s="1" t="s">
        <v>20</v>
      </c>
      <c r="C27" s="6">
        <f t="shared" si="14"/>
        <v>0.39494470774091628</v>
      </c>
      <c r="D27" s="7">
        <f t="shared" si="14"/>
        <v>3.5904064340083301E-2</v>
      </c>
      <c r="E27" s="7">
        <f t="shared" si="14"/>
        <v>0</v>
      </c>
      <c r="F27" s="7">
        <f t="shared" si="14"/>
        <v>7.1808128680166602E-2</v>
      </c>
      <c r="G27" s="7">
        <f t="shared" si="14"/>
        <v>0.21542438604049979</v>
      </c>
      <c r="H27" s="7">
        <f t="shared" ref="H27" si="17">H15/1392.6</f>
        <v>0</v>
      </c>
      <c r="I27" s="7">
        <f t="shared" si="14"/>
        <v>0</v>
      </c>
      <c r="J27" s="7">
        <f t="shared" si="14"/>
        <v>3.5904064340083301E-2</v>
      </c>
      <c r="K27" s="7">
        <f t="shared" si="14"/>
        <v>0.1436162573603332</v>
      </c>
      <c r="L27" s="7">
        <f t="shared" si="14"/>
        <v>7.1808128680166602E-2</v>
      </c>
      <c r="M27" s="7">
        <f t="shared" si="14"/>
        <v>0</v>
      </c>
      <c r="N27" s="7">
        <f t="shared" si="14"/>
        <v>0.17952032170041649</v>
      </c>
      <c r="O27" s="7">
        <f t="shared" si="14"/>
        <v>3.5904064340083301E-2</v>
      </c>
      <c r="P27" s="7">
        <f t="shared" si="14"/>
        <v>0</v>
      </c>
      <c r="Q27" s="7">
        <f t="shared" si="14"/>
        <v>0.1436162573603332</v>
      </c>
      <c r="R27" s="7">
        <f t="shared" si="14"/>
        <v>0.1077121930202499</v>
      </c>
      <c r="S27" s="7">
        <f t="shared" si="14"/>
        <v>0</v>
      </c>
      <c r="T27" s="7">
        <f t="shared" si="14"/>
        <v>0</v>
      </c>
      <c r="U27" s="8">
        <f t="shared" si="14"/>
        <v>7.1808128680166602E-2</v>
      </c>
      <c r="V27" s="1">
        <f t="shared" si="16"/>
        <v>1.5079707022834985</v>
      </c>
    </row>
    <row r="28" spans="2:22" x14ac:dyDescent="0.3">
      <c r="B28" s="1" t="s">
        <v>21</v>
      </c>
      <c r="C28" s="6">
        <f t="shared" si="14"/>
        <v>2.3696682464454977</v>
      </c>
      <c r="D28" s="7">
        <f t="shared" si="14"/>
        <v>0.64627315812149944</v>
      </c>
      <c r="E28" s="7">
        <f t="shared" si="14"/>
        <v>0</v>
      </c>
      <c r="F28" s="7">
        <f t="shared" si="14"/>
        <v>1.1632916846186989</v>
      </c>
      <c r="G28" s="7">
        <f t="shared" si="14"/>
        <v>0.63191153238546605</v>
      </c>
      <c r="H28" s="7">
        <f t="shared" ref="H28" si="18">H16/1392.6</f>
        <v>0</v>
      </c>
      <c r="I28" s="7">
        <f t="shared" si="14"/>
        <v>1.436162573603332E-2</v>
      </c>
      <c r="J28" s="7">
        <f t="shared" si="14"/>
        <v>0.11489300588826656</v>
      </c>
      <c r="K28" s="7">
        <f t="shared" si="14"/>
        <v>0.66063478385753271</v>
      </c>
      <c r="L28" s="7">
        <f t="shared" si="14"/>
        <v>8.6169754416199923E-2</v>
      </c>
      <c r="M28" s="7">
        <f t="shared" si="14"/>
        <v>0.1436162573603332</v>
      </c>
      <c r="N28" s="7">
        <f t="shared" si="14"/>
        <v>1.1058451816745656</v>
      </c>
      <c r="O28" s="7">
        <f t="shared" si="14"/>
        <v>0.34467901766479969</v>
      </c>
      <c r="P28" s="7">
        <f t="shared" si="14"/>
        <v>0</v>
      </c>
      <c r="Q28" s="7">
        <f t="shared" si="14"/>
        <v>3.5904064340083299</v>
      </c>
      <c r="R28" s="7">
        <f t="shared" si="14"/>
        <v>0.28723251472066641</v>
      </c>
      <c r="S28" s="7">
        <f t="shared" si="14"/>
        <v>0.22978601177653313</v>
      </c>
      <c r="T28" s="7">
        <f t="shared" si="14"/>
        <v>0</v>
      </c>
      <c r="U28" s="8">
        <f t="shared" si="14"/>
        <v>0.45957202355306626</v>
      </c>
      <c r="V28" s="1">
        <f t="shared" si="16"/>
        <v>11.848341232227487</v>
      </c>
    </row>
    <row r="29" spans="2:22" x14ac:dyDescent="0.3">
      <c r="B29" s="1" t="s">
        <v>22</v>
      </c>
      <c r="C29" s="6">
        <f t="shared" si="14"/>
        <v>0</v>
      </c>
      <c r="D29" s="7">
        <f t="shared" si="14"/>
        <v>0</v>
      </c>
      <c r="E29" s="7">
        <f t="shared" si="14"/>
        <v>0</v>
      </c>
      <c r="F29" s="7">
        <f t="shared" si="14"/>
        <v>0</v>
      </c>
      <c r="G29" s="7">
        <f t="shared" si="14"/>
        <v>0</v>
      </c>
      <c r="H29" s="7">
        <f t="shared" ref="H29" si="19">H17/1392.6</f>
        <v>0</v>
      </c>
      <c r="I29" s="7">
        <f t="shared" si="14"/>
        <v>0</v>
      </c>
      <c r="J29" s="7">
        <f t="shared" si="14"/>
        <v>0</v>
      </c>
      <c r="K29" s="7">
        <f t="shared" si="14"/>
        <v>0</v>
      </c>
      <c r="L29" s="7">
        <f t="shared" si="14"/>
        <v>0</v>
      </c>
      <c r="M29" s="7">
        <f t="shared" si="14"/>
        <v>0</v>
      </c>
      <c r="N29" s="7">
        <f t="shared" si="14"/>
        <v>0</v>
      </c>
      <c r="O29" s="7">
        <f t="shared" si="14"/>
        <v>0</v>
      </c>
      <c r="P29" s="7">
        <f t="shared" si="14"/>
        <v>0</v>
      </c>
      <c r="Q29" s="7">
        <f t="shared" si="14"/>
        <v>0</v>
      </c>
      <c r="R29" s="7">
        <f t="shared" si="14"/>
        <v>0</v>
      </c>
      <c r="S29" s="7">
        <f t="shared" si="14"/>
        <v>0</v>
      </c>
      <c r="T29" s="7">
        <f t="shared" si="14"/>
        <v>0</v>
      </c>
      <c r="U29" s="8">
        <f t="shared" si="14"/>
        <v>0</v>
      </c>
      <c r="V29" s="1">
        <f t="shared" si="16"/>
        <v>0</v>
      </c>
    </row>
    <row r="30" spans="2:22" x14ac:dyDescent="0.3">
      <c r="B30" s="1" t="s">
        <v>23</v>
      </c>
      <c r="C30" s="6">
        <f t="shared" si="14"/>
        <v>8.6169754416199923E-2</v>
      </c>
      <c r="D30" s="7">
        <f t="shared" si="14"/>
        <v>3.2313657906074968E-2</v>
      </c>
      <c r="E30" s="7">
        <f t="shared" si="14"/>
        <v>0</v>
      </c>
      <c r="F30" s="7">
        <f t="shared" si="14"/>
        <v>4.3084877208099961E-2</v>
      </c>
      <c r="G30" s="7">
        <f t="shared" si="14"/>
        <v>3.7699267557087468E-2</v>
      </c>
      <c r="H30" s="7">
        <f t="shared" ref="H30" si="20">H18/1392.6</f>
        <v>0</v>
      </c>
      <c r="I30" s="7">
        <f t="shared" si="14"/>
        <v>0</v>
      </c>
      <c r="J30" s="7">
        <f t="shared" si="14"/>
        <v>0</v>
      </c>
      <c r="K30" s="7">
        <f t="shared" si="14"/>
        <v>3.7699267557087468E-2</v>
      </c>
      <c r="L30" s="7">
        <f t="shared" si="14"/>
        <v>5.3856096510124952E-3</v>
      </c>
      <c r="M30" s="7">
        <f t="shared" si="14"/>
        <v>0</v>
      </c>
      <c r="N30" s="7">
        <f t="shared" si="14"/>
        <v>0.17233950883239985</v>
      </c>
      <c r="O30" s="7">
        <f t="shared" si="14"/>
        <v>1.077121930202499E-2</v>
      </c>
      <c r="P30" s="7">
        <f t="shared" si="14"/>
        <v>0</v>
      </c>
      <c r="Q30" s="7">
        <f t="shared" si="14"/>
        <v>5.9241706161137442E-2</v>
      </c>
      <c r="R30" s="7">
        <f t="shared" si="14"/>
        <v>5.3856096510124952E-3</v>
      </c>
      <c r="S30" s="7">
        <f t="shared" si="14"/>
        <v>0</v>
      </c>
      <c r="T30" s="7">
        <f t="shared" si="14"/>
        <v>0</v>
      </c>
      <c r="U30" s="8">
        <f t="shared" si="14"/>
        <v>1.6156828953037484E-2</v>
      </c>
      <c r="V30" s="1">
        <f t="shared" si="16"/>
        <v>0.50624730719517452</v>
      </c>
    </row>
    <row r="31" spans="2:22" x14ac:dyDescent="0.3">
      <c r="B31" s="1" t="s">
        <v>24</v>
      </c>
      <c r="C31" s="6">
        <f t="shared" si="14"/>
        <v>0.16803102111158985</v>
      </c>
      <c r="D31" s="7">
        <f t="shared" si="14"/>
        <v>7.4680453827373261E-2</v>
      </c>
      <c r="E31" s="7">
        <f t="shared" si="14"/>
        <v>0</v>
      </c>
      <c r="F31" s="7">
        <f t="shared" si="14"/>
        <v>0</v>
      </c>
      <c r="G31" s="7">
        <f t="shared" si="14"/>
        <v>0</v>
      </c>
      <c r="H31" s="7">
        <f t="shared" ref="H31" si="21">H19/1392.6</f>
        <v>0</v>
      </c>
      <c r="I31" s="7">
        <f t="shared" si="14"/>
        <v>0</v>
      </c>
      <c r="J31" s="7">
        <f t="shared" si="14"/>
        <v>0</v>
      </c>
      <c r="K31" s="7">
        <f t="shared" si="14"/>
        <v>0</v>
      </c>
      <c r="L31" s="7">
        <f t="shared" si="14"/>
        <v>0</v>
      </c>
      <c r="M31" s="7">
        <f t="shared" si="14"/>
        <v>0</v>
      </c>
      <c r="N31" s="7">
        <f t="shared" si="14"/>
        <v>0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0</v>
      </c>
      <c r="U31" s="8">
        <f t="shared" si="14"/>
        <v>0</v>
      </c>
      <c r="V31" s="1">
        <f t="shared" si="16"/>
        <v>0.24271147493896311</v>
      </c>
    </row>
    <row r="32" spans="2:22" x14ac:dyDescent="0.3">
      <c r="B32" s="1" t="s">
        <v>25</v>
      </c>
      <c r="C32" s="6">
        <f t="shared" si="14"/>
        <v>0.51701852649719948</v>
      </c>
      <c r="D32" s="7">
        <f t="shared" si="14"/>
        <v>0.17664799655320984</v>
      </c>
      <c r="E32" s="7">
        <f t="shared" si="14"/>
        <v>0</v>
      </c>
      <c r="F32" s="7">
        <f t="shared" si="14"/>
        <v>0.34467901766479969</v>
      </c>
      <c r="G32" s="7">
        <f t="shared" si="14"/>
        <v>9.9095217578629907E-2</v>
      </c>
      <c r="H32" s="7">
        <f t="shared" ref="H32" si="22">H20/1392.6</f>
        <v>0</v>
      </c>
      <c r="I32" s="7">
        <f t="shared" si="14"/>
        <v>0</v>
      </c>
      <c r="J32" s="7">
        <f t="shared" si="14"/>
        <v>4.7393364928909956E-2</v>
      </c>
      <c r="K32" s="7">
        <f t="shared" si="14"/>
        <v>8.6169754416199923E-2</v>
      </c>
      <c r="L32" s="7">
        <f t="shared" si="14"/>
        <v>4.7393364928909956E-2</v>
      </c>
      <c r="M32" s="7">
        <f t="shared" si="14"/>
        <v>2.5850926324859975E-2</v>
      </c>
      <c r="N32" s="7">
        <f t="shared" si="14"/>
        <v>0.90478242137009912</v>
      </c>
      <c r="O32" s="7">
        <f t="shared" si="14"/>
        <v>8.6169754416199913E-3</v>
      </c>
      <c r="P32" s="7">
        <f t="shared" si="14"/>
        <v>0</v>
      </c>
      <c r="Q32" s="7">
        <f t="shared" si="14"/>
        <v>0</v>
      </c>
      <c r="R32" s="7">
        <f t="shared" si="14"/>
        <v>3.8776389487289967E-2</v>
      </c>
      <c r="S32" s="7">
        <f t="shared" si="14"/>
        <v>0.1077121930202499</v>
      </c>
      <c r="T32" s="7">
        <f t="shared" si="14"/>
        <v>0</v>
      </c>
      <c r="U32" s="8">
        <f t="shared" si="14"/>
        <v>4.7393364928909956E-2</v>
      </c>
      <c r="V32" s="1">
        <f t="shared" si="16"/>
        <v>2.4515295131408874</v>
      </c>
    </row>
    <row r="33" spans="2:22" x14ac:dyDescent="0.3">
      <c r="B33" s="1" t="s">
        <v>26</v>
      </c>
      <c r="C33" s="6">
        <f t="shared" si="14"/>
        <v>0.43802958494901628</v>
      </c>
      <c r="D33" s="7">
        <f t="shared" si="14"/>
        <v>0.11489300588826656</v>
      </c>
      <c r="E33" s="7">
        <f t="shared" si="14"/>
        <v>0</v>
      </c>
      <c r="F33" s="7">
        <f t="shared" si="14"/>
        <v>0.43802958494901628</v>
      </c>
      <c r="G33" s="7">
        <f t="shared" si="14"/>
        <v>3.5904064340083301E-2</v>
      </c>
      <c r="H33" s="7">
        <f t="shared" ref="H33" si="23">H21/1392.6</f>
        <v>0</v>
      </c>
      <c r="I33" s="7">
        <f t="shared" si="14"/>
        <v>1.436162573603332E-2</v>
      </c>
      <c r="J33" s="7">
        <f t="shared" si="14"/>
        <v>1.436162573603332E-2</v>
      </c>
      <c r="K33" s="7">
        <f t="shared" si="14"/>
        <v>0.13643544449231654</v>
      </c>
      <c r="L33" s="7">
        <f t="shared" si="14"/>
        <v>2.1542438604049981E-2</v>
      </c>
      <c r="M33" s="7">
        <f t="shared" si="14"/>
        <v>0</v>
      </c>
      <c r="N33" s="7">
        <f t="shared" si="14"/>
        <v>0.62473071951744941</v>
      </c>
      <c r="O33" s="7">
        <f t="shared" si="14"/>
        <v>7.1808128680166602E-2</v>
      </c>
      <c r="P33" s="7">
        <f t="shared" si="14"/>
        <v>0</v>
      </c>
      <c r="Q33" s="7">
        <f t="shared" si="14"/>
        <v>0.48829527502513287</v>
      </c>
      <c r="R33" s="7">
        <f t="shared" si="14"/>
        <v>2.8723251472066641E-2</v>
      </c>
      <c r="S33" s="7">
        <f t="shared" si="14"/>
        <v>5.7446502944133282E-2</v>
      </c>
      <c r="T33" s="7">
        <f t="shared" si="14"/>
        <v>0</v>
      </c>
      <c r="U33" s="8">
        <f t="shared" si="14"/>
        <v>5.7446502944133282E-2</v>
      </c>
      <c r="V33" s="1">
        <f t="shared" si="16"/>
        <v>2.542007755277897</v>
      </c>
    </row>
    <row r="34" spans="2:22" x14ac:dyDescent="0.3">
      <c r="B34" s="1" t="s">
        <v>27</v>
      </c>
      <c r="C34" s="6">
        <f t="shared" si="14"/>
        <v>0.11776533103547322</v>
      </c>
      <c r="D34" s="7">
        <f t="shared" si="14"/>
        <v>5.7446502944133284E-3</v>
      </c>
      <c r="E34" s="7">
        <f t="shared" si="14"/>
        <v>0</v>
      </c>
      <c r="F34" s="7">
        <f t="shared" si="14"/>
        <v>1.1489300588826657E-2</v>
      </c>
      <c r="G34" s="7">
        <f t="shared" si="14"/>
        <v>1.436162573603332E-2</v>
      </c>
      <c r="H34" s="7">
        <f t="shared" ref="H34" si="24">H22/1392.6</f>
        <v>0</v>
      </c>
      <c r="I34" s="7">
        <f t="shared" si="14"/>
        <v>0</v>
      </c>
      <c r="J34" s="7">
        <f t="shared" si="14"/>
        <v>0</v>
      </c>
      <c r="K34" s="7">
        <f t="shared" si="14"/>
        <v>8.6169754416199913E-3</v>
      </c>
      <c r="L34" s="7">
        <f t="shared" si="14"/>
        <v>0</v>
      </c>
      <c r="M34" s="7">
        <f t="shared" si="14"/>
        <v>0</v>
      </c>
      <c r="N34" s="7">
        <f t="shared" si="14"/>
        <v>2.0106276030446648E-2</v>
      </c>
      <c r="O34" s="7">
        <f t="shared" si="14"/>
        <v>5.7446502944133284E-3</v>
      </c>
      <c r="P34" s="7">
        <f t="shared" si="14"/>
        <v>0</v>
      </c>
      <c r="Q34" s="7">
        <f t="shared" si="14"/>
        <v>0.13787160706591986</v>
      </c>
      <c r="R34" s="7">
        <f t="shared" si="14"/>
        <v>2.8723251472066642E-3</v>
      </c>
      <c r="S34" s="7">
        <f t="shared" si="14"/>
        <v>1.436162573603332E-2</v>
      </c>
      <c r="T34" s="7">
        <f t="shared" si="14"/>
        <v>0</v>
      </c>
      <c r="U34" s="8">
        <f t="shared" si="14"/>
        <v>5.7446502944133284E-3</v>
      </c>
      <c r="V34" s="1">
        <f t="shared" si="16"/>
        <v>0.34467901766479964</v>
      </c>
    </row>
    <row r="35" spans="2:22" ht="15" thickBot="1" x14ac:dyDescent="0.35">
      <c r="B35" s="1" t="s">
        <v>29</v>
      </c>
      <c r="C35" s="9">
        <f t="shared" si="14"/>
        <v>0.25850926324859974</v>
      </c>
      <c r="D35" s="10">
        <f t="shared" si="14"/>
        <v>6.4627315812149935E-2</v>
      </c>
      <c r="E35" s="10">
        <f t="shared" si="14"/>
        <v>0</v>
      </c>
      <c r="F35" s="10">
        <f t="shared" si="14"/>
        <v>0.12925463162429987</v>
      </c>
      <c r="G35" s="10">
        <f t="shared" si="14"/>
        <v>0.25850926324859974</v>
      </c>
      <c r="H35" s="10">
        <f t="shared" ref="H35" si="25">H23/1392.6</f>
        <v>0.25850926324859974</v>
      </c>
      <c r="I35" s="10">
        <f t="shared" si="14"/>
        <v>6.4627315812149935E-2</v>
      </c>
      <c r="J35" s="10">
        <f t="shared" si="14"/>
        <v>6.4627315812149935E-2</v>
      </c>
      <c r="K35" s="10">
        <f t="shared" si="14"/>
        <v>0.32313657906074972</v>
      </c>
      <c r="L35" s="10">
        <f t="shared" si="14"/>
        <v>6.4627315812149935E-2</v>
      </c>
      <c r="M35" s="10">
        <f t="shared" si="14"/>
        <v>6.4627315812149935E-2</v>
      </c>
      <c r="N35" s="10">
        <f t="shared" si="14"/>
        <v>6.4627315812149935E-2</v>
      </c>
      <c r="O35" s="10">
        <f t="shared" si="14"/>
        <v>6.4627315812149935E-2</v>
      </c>
      <c r="P35" s="10">
        <f t="shared" si="14"/>
        <v>0</v>
      </c>
      <c r="Q35" s="10">
        <f t="shared" si="14"/>
        <v>0.12925463162429987</v>
      </c>
      <c r="R35" s="10">
        <f t="shared" si="14"/>
        <v>6.4627315812149935E-2</v>
      </c>
      <c r="S35" s="10">
        <f t="shared" si="14"/>
        <v>6.4627315812149935E-2</v>
      </c>
      <c r="T35" s="10">
        <f t="shared" si="14"/>
        <v>0</v>
      </c>
      <c r="U35" s="11">
        <f t="shared" si="14"/>
        <v>0.12925463162429987</v>
      </c>
      <c r="V35" s="1">
        <f>SUM(C26:U34)</f>
        <v>19.623007324429139</v>
      </c>
    </row>
    <row r="36" spans="2:22" x14ac:dyDescent="0.3">
      <c r="C36" s="1">
        <f>SUM(C26:C35)</f>
        <v>4.3860404997845759</v>
      </c>
      <c r="D36" s="1">
        <f t="shared" ref="D36:U36" si="26">SUM(D26:D35)</f>
        <v>1.1510843027430708</v>
      </c>
      <c r="E36" s="1">
        <f t="shared" si="26"/>
        <v>0</v>
      </c>
      <c r="F36" s="1">
        <f t="shared" si="26"/>
        <v>2.2016372253339083</v>
      </c>
      <c r="G36" s="1">
        <f t="shared" si="26"/>
        <v>1.3288094212264827</v>
      </c>
      <c r="H36" s="1">
        <f t="shared" ref="H36" si="27">SUM(H26:H35)</f>
        <v>0.25850926324859974</v>
      </c>
      <c r="I36" s="1">
        <f t="shared" si="26"/>
        <v>9.3350567284216576E-2</v>
      </c>
      <c r="J36" s="1">
        <f t="shared" si="26"/>
        <v>0.27717937670544307</v>
      </c>
      <c r="K36" s="1">
        <f t="shared" si="26"/>
        <v>1.3963090621858396</v>
      </c>
      <c r="L36" s="1">
        <f t="shared" si="26"/>
        <v>0.29692661209248888</v>
      </c>
      <c r="M36" s="1">
        <f t="shared" si="26"/>
        <v>0.23409449949734312</v>
      </c>
      <c r="N36" s="1">
        <f t="shared" si="26"/>
        <v>3.0719517449375267</v>
      </c>
      <c r="O36" s="1">
        <f t="shared" si="26"/>
        <v>0.61395950021542445</v>
      </c>
      <c r="P36" s="1">
        <f t="shared" si="26"/>
        <v>0</v>
      </c>
      <c r="Q36" s="1">
        <f t="shared" si="26"/>
        <v>4.5486859112451539</v>
      </c>
      <c r="R36" s="1">
        <f t="shared" si="26"/>
        <v>0.53532959931064195</v>
      </c>
      <c r="S36" s="1">
        <f t="shared" si="26"/>
        <v>0.47393364928909959</v>
      </c>
      <c r="T36" s="1">
        <f t="shared" si="26"/>
        <v>0</v>
      </c>
      <c r="U36" s="1">
        <f t="shared" si="26"/>
        <v>0.82328019531811014</v>
      </c>
      <c r="V36" s="1">
        <f>SUM(C26:U35)</f>
        <v>21.691081430417928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70F3-CC8E-44D0-B283-41C662334F7C}">
  <dimension ref="B1:AX13"/>
  <sheetViews>
    <sheetView tabSelected="1" topLeftCell="E39" workbookViewId="0">
      <selection activeCell="U54" sqref="U54"/>
    </sheetView>
  </sheetViews>
  <sheetFormatPr defaultRowHeight="14.4" x14ac:dyDescent="0.3"/>
  <cols>
    <col min="2" max="2" width="59.109375" bestFit="1" customWidth="1"/>
    <col min="3" max="3" width="12.44140625" bestFit="1" customWidth="1"/>
  </cols>
  <sheetData>
    <row r="1" spans="2:50" ht="15" thickBot="1" x14ac:dyDescent="0.35">
      <c r="C1" s="34" t="s">
        <v>0</v>
      </c>
      <c r="D1" s="34"/>
      <c r="E1" s="34"/>
      <c r="F1" s="34" t="s">
        <v>1</v>
      </c>
      <c r="G1" s="34"/>
      <c r="H1" s="34"/>
      <c r="I1" s="34" t="s">
        <v>3</v>
      </c>
      <c r="J1" s="34"/>
      <c r="K1" s="34"/>
      <c r="L1" s="34" t="s">
        <v>4</v>
      </c>
      <c r="M1" s="34"/>
      <c r="N1" s="34"/>
      <c r="O1" s="34" t="s">
        <v>36</v>
      </c>
      <c r="P1" s="34"/>
      <c r="Q1" s="34"/>
      <c r="R1" s="34" t="s">
        <v>5</v>
      </c>
      <c r="S1" s="34"/>
      <c r="T1" s="34"/>
      <c r="U1" s="34" t="s">
        <v>6</v>
      </c>
      <c r="V1" s="34"/>
      <c r="W1" s="34"/>
      <c r="X1" s="35" t="s">
        <v>7</v>
      </c>
      <c r="Y1" s="35"/>
      <c r="Z1" s="35"/>
      <c r="AA1" s="34" t="s">
        <v>8</v>
      </c>
      <c r="AB1" s="34"/>
      <c r="AC1" s="34"/>
      <c r="AD1" s="34" t="s">
        <v>9</v>
      </c>
      <c r="AE1" s="34"/>
      <c r="AF1" s="34"/>
      <c r="AG1" s="34" t="s">
        <v>10</v>
      </c>
      <c r="AH1" s="34"/>
      <c r="AI1" s="34"/>
      <c r="AJ1" s="34" t="s">
        <v>11</v>
      </c>
      <c r="AK1" s="34"/>
      <c r="AL1" s="34"/>
      <c r="AM1" s="34" t="s">
        <v>13</v>
      </c>
      <c r="AN1" s="34"/>
      <c r="AO1" s="34"/>
      <c r="AP1" s="34" t="s">
        <v>14</v>
      </c>
      <c r="AQ1" s="34"/>
      <c r="AR1" s="34"/>
      <c r="AS1" s="34" t="s">
        <v>15</v>
      </c>
      <c r="AT1" s="34"/>
      <c r="AU1" s="34"/>
      <c r="AV1" s="34" t="s">
        <v>17</v>
      </c>
      <c r="AW1" s="34"/>
      <c r="AX1" s="34"/>
    </row>
    <row r="2" spans="2:50" ht="15" thickBot="1" x14ac:dyDescent="0.35">
      <c r="C2" s="16" t="s">
        <v>33</v>
      </c>
      <c r="D2" s="16" t="s">
        <v>34</v>
      </c>
      <c r="E2" s="16" t="s">
        <v>35</v>
      </c>
      <c r="F2" s="19" t="s">
        <v>33</v>
      </c>
      <c r="G2" s="17" t="s">
        <v>34</v>
      </c>
      <c r="H2" s="18" t="s">
        <v>35</v>
      </c>
      <c r="I2" s="21" t="s">
        <v>33</v>
      </c>
      <c r="J2" s="17" t="s">
        <v>34</v>
      </c>
      <c r="K2" s="18" t="s">
        <v>35</v>
      </c>
      <c r="L2" s="21" t="s">
        <v>33</v>
      </c>
      <c r="M2" s="17" t="s">
        <v>34</v>
      </c>
      <c r="N2" s="18" t="s">
        <v>35</v>
      </c>
      <c r="O2" s="21" t="s">
        <v>33</v>
      </c>
      <c r="P2" s="17" t="s">
        <v>34</v>
      </c>
      <c r="Q2" s="18" t="s">
        <v>35</v>
      </c>
      <c r="R2" s="21" t="s">
        <v>33</v>
      </c>
      <c r="S2" s="17" t="s">
        <v>34</v>
      </c>
      <c r="T2" s="18" t="s">
        <v>35</v>
      </c>
      <c r="U2" s="19" t="s">
        <v>33</v>
      </c>
      <c r="V2" s="17" t="s">
        <v>34</v>
      </c>
      <c r="W2" s="20" t="s">
        <v>35</v>
      </c>
      <c r="X2" s="21" t="s">
        <v>33</v>
      </c>
      <c r="Y2" s="17" t="s">
        <v>34</v>
      </c>
      <c r="Z2" s="18" t="s">
        <v>35</v>
      </c>
      <c r="AA2" s="21" t="s">
        <v>33</v>
      </c>
      <c r="AB2" s="17" t="s">
        <v>34</v>
      </c>
      <c r="AC2" s="18" t="s">
        <v>35</v>
      </c>
      <c r="AD2" s="21" t="s">
        <v>33</v>
      </c>
      <c r="AE2" s="17" t="s">
        <v>34</v>
      </c>
      <c r="AF2" s="18" t="s">
        <v>35</v>
      </c>
      <c r="AG2" s="21" t="s">
        <v>33</v>
      </c>
      <c r="AH2" s="17" t="s">
        <v>34</v>
      </c>
      <c r="AI2" s="18" t="s">
        <v>35</v>
      </c>
      <c r="AJ2" s="19" t="s">
        <v>33</v>
      </c>
      <c r="AK2" s="17" t="s">
        <v>34</v>
      </c>
      <c r="AL2" s="20" t="s">
        <v>35</v>
      </c>
      <c r="AM2" s="21" t="s">
        <v>33</v>
      </c>
      <c r="AN2" s="17" t="s">
        <v>34</v>
      </c>
      <c r="AO2" s="18" t="s">
        <v>35</v>
      </c>
      <c r="AP2" s="21" t="s">
        <v>33</v>
      </c>
      <c r="AQ2" s="17" t="s">
        <v>34</v>
      </c>
      <c r="AR2" s="18" t="s">
        <v>35</v>
      </c>
      <c r="AS2" s="19" t="s">
        <v>33</v>
      </c>
      <c r="AT2" s="17" t="s">
        <v>34</v>
      </c>
      <c r="AU2" s="18" t="s">
        <v>35</v>
      </c>
      <c r="AV2" s="19" t="s">
        <v>33</v>
      </c>
      <c r="AW2" s="17" t="s">
        <v>34</v>
      </c>
      <c r="AX2" s="18" t="s">
        <v>35</v>
      </c>
    </row>
    <row r="3" spans="2:50" ht="15" thickBot="1" x14ac:dyDescent="0.35">
      <c r="B3" s="22" t="s">
        <v>21</v>
      </c>
      <c r="C3" s="23">
        <v>5.9744363061898609</v>
      </c>
      <c r="D3" s="24">
        <v>1.2494614390348988</v>
      </c>
      <c r="E3" s="25">
        <v>1.522332328019532</v>
      </c>
      <c r="F3">
        <v>0</v>
      </c>
      <c r="G3">
        <v>0</v>
      </c>
      <c r="H3">
        <v>0</v>
      </c>
      <c r="I3">
        <v>3.5904064340083301E-2</v>
      </c>
      <c r="J3">
        <v>0</v>
      </c>
      <c r="K3">
        <v>0</v>
      </c>
      <c r="L3">
        <v>0.28723251472066641</v>
      </c>
      <c r="M3">
        <v>0</v>
      </c>
      <c r="N3">
        <v>3.5904064340083301E-2</v>
      </c>
      <c r="P3">
        <v>0</v>
      </c>
      <c r="Q3">
        <v>3.5904064340083301E-2</v>
      </c>
      <c r="R3">
        <v>3.5904064340083301E-2</v>
      </c>
      <c r="S3">
        <v>0</v>
      </c>
      <c r="T3">
        <v>0</v>
      </c>
      <c r="U3">
        <v>0</v>
      </c>
      <c r="V3">
        <v>0</v>
      </c>
      <c r="W3">
        <v>0</v>
      </c>
      <c r="X3">
        <v>0.2513284503805831</v>
      </c>
      <c r="Y3">
        <v>3.5904064340083301E-2</v>
      </c>
      <c r="Z3">
        <v>0.21542438604049979</v>
      </c>
      <c r="AA3">
        <v>3.5904064340083301E-2</v>
      </c>
      <c r="AB3">
        <v>3.5904064340083301E-2</v>
      </c>
      <c r="AC3">
        <v>3.5904064340083301E-2</v>
      </c>
      <c r="AD3">
        <v>0</v>
      </c>
      <c r="AE3">
        <v>0</v>
      </c>
      <c r="AF3">
        <v>0</v>
      </c>
      <c r="AG3">
        <v>0.1436162573603332</v>
      </c>
      <c r="AH3">
        <v>0</v>
      </c>
      <c r="AI3">
        <v>0</v>
      </c>
      <c r="AJ3">
        <v>0</v>
      </c>
      <c r="AK3">
        <v>0</v>
      </c>
      <c r="AL3">
        <v>0</v>
      </c>
      <c r="AM3">
        <v>3.5904064340083301E-2</v>
      </c>
      <c r="AN3">
        <v>0</v>
      </c>
      <c r="AO3">
        <v>0</v>
      </c>
      <c r="AP3">
        <v>0.1077121930202499</v>
      </c>
      <c r="AQ3">
        <v>0</v>
      </c>
      <c r="AR3">
        <v>0</v>
      </c>
      <c r="AS3">
        <v>3.5904064340083301E-2</v>
      </c>
      <c r="AT3">
        <v>0</v>
      </c>
      <c r="AU3">
        <v>0</v>
      </c>
      <c r="AV3">
        <v>7.1808128680166602E-2</v>
      </c>
      <c r="AW3">
        <v>3.5904064340083301E-2</v>
      </c>
      <c r="AX3">
        <v>3.5904064340083301E-2</v>
      </c>
    </row>
    <row r="4" spans="2:50" ht="15" thickBot="1" x14ac:dyDescent="0.35">
      <c r="B4" s="22" t="s">
        <v>22</v>
      </c>
      <c r="C4" s="26">
        <v>2.6192733017377567</v>
      </c>
      <c r="D4" s="27">
        <v>0</v>
      </c>
      <c r="E4" s="28">
        <v>0</v>
      </c>
      <c r="F4">
        <v>0.68217722246158274</v>
      </c>
      <c r="G4">
        <v>0.32313657906074972</v>
      </c>
      <c r="H4">
        <v>0.21542438604049979</v>
      </c>
      <c r="I4">
        <v>1.6874910239839152</v>
      </c>
      <c r="J4">
        <v>7.1808128680166602E-2</v>
      </c>
      <c r="K4">
        <v>7.1808128680166602E-2</v>
      </c>
      <c r="L4">
        <v>2.0106276030446648</v>
      </c>
      <c r="M4">
        <v>0.43084877208099959</v>
      </c>
      <c r="N4">
        <v>0.17952032170041649</v>
      </c>
      <c r="P4">
        <v>0.9694097371822491</v>
      </c>
      <c r="Q4">
        <v>0.43084877208099959</v>
      </c>
      <c r="R4">
        <v>7.1808128680166602E-2</v>
      </c>
      <c r="S4">
        <v>0</v>
      </c>
      <c r="T4">
        <v>0</v>
      </c>
      <c r="U4">
        <v>3.5904064340083301E-2</v>
      </c>
      <c r="V4">
        <v>0</v>
      </c>
      <c r="W4">
        <v>0</v>
      </c>
      <c r="X4">
        <v>0.82579347982191587</v>
      </c>
      <c r="Y4">
        <v>0.32313657906074972</v>
      </c>
      <c r="Z4">
        <v>0.32313657906074972</v>
      </c>
      <c r="AA4">
        <v>0.21542438604049979</v>
      </c>
      <c r="AB4">
        <v>0</v>
      </c>
      <c r="AC4">
        <v>0</v>
      </c>
      <c r="AD4">
        <v>7.1808128680166602E-2</v>
      </c>
      <c r="AE4">
        <v>0</v>
      </c>
      <c r="AF4">
        <v>0</v>
      </c>
      <c r="AG4">
        <v>1.2566422519029155</v>
      </c>
      <c r="AH4">
        <v>3.5904064340083301E-2</v>
      </c>
      <c r="AI4">
        <v>0.17952032170041649</v>
      </c>
      <c r="AJ4">
        <v>0.1436162573603332</v>
      </c>
      <c r="AK4">
        <v>3.5904064340083301E-2</v>
      </c>
      <c r="AL4">
        <v>0</v>
      </c>
      <c r="AM4">
        <v>4.0930633347694965</v>
      </c>
      <c r="AN4">
        <v>0.57446502944133282</v>
      </c>
      <c r="AO4">
        <v>0.21542438604049979</v>
      </c>
      <c r="AP4">
        <v>0.43084877208099959</v>
      </c>
      <c r="AQ4">
        <v>0.1077121930202499</v>
      </c>
      <c r="AR4">
        <v>3.5904064340083301E-2</v>
      </c>
      <c r="AS4">
        <v>0.1436162573603332</v>
      </c>
      <c r="AT4">
        <v>0</v>
      </c>
      <c r="AU4">
        <v>3.5904064340083301E-2</v>
      </c>
      <c r="AV4">
        <v>0.4667528364210829</v>
      </c>
      <c r="AW4">
        <v>0.1436162573603332</v>
      </c>
      <c r="AX4">
        <v>0.17952032170041649</v>
      </c>
    </row>
    <row r="5" spans="2:50" ht="15" thickBot="1" x14ac:dyDescent="0.35">
      <c r="B5" s="22" t="s">
        <v>25</v>
      </c>
      <c r="C5" s="26">
        <v>1.3227057302886687</v>
      </c>
      <c r="D5" s="27">
        <v>0.42654028436018959</v>
      </c>
      <c r="E5" s="28">
        <v>0.6333476949590694</v>
      </c>
      <c r="F5">
        <v>2.3983914979175642</v>
      </c>
      <c r="G5">
        <v>0.73244291253769933</v>
      </c>
      <c r="H5">
        <v>0.47393364928909953</v>
      </c>
      <c r="I5">
        <v>9.2058020967973579</v>
      </c>
      <c r="J5">
        <v>1.1632916846186989</v>
      </c>
      <c r="K5">
        <v>0.761166164009766</v>
      </c>
      <c r="L5">
        <v>8.1717650438029583</v>
      </c>
      <c r="M5">
        <v>0.70371966106563266</v>
      </c>
      <c r="N5">
        <v>0.5888266551773661</v>
      </c>
      <c r="P5">
        <v>0.5026569007611662</v>
      </c>
      <c r="Q5">
        <v>0.3734022691368663</v>
      </c>
      <c r="R5">
        <v>0.20106276030446649</v>
      </c>
      <c r="S5">
        <v>0</v>
      </c>
      <c r="T5">
        <v>0</v>
      </c>
      <c r="U5">
        <v>0.20106276030446649</v>
      </c>
      <c r="V5">
        <v>0</v>
      </c>
      <c r="W5">
        <v>2.8723251472066641E-2</v>
      </c>
      <c r="X5">
        <v>2.3553066207094644</v>
      </c>
      <c r="Y5">
        <v>0.5888266551773661</v>
      </c>
      <c r="Z5">
        <v>1.0483986787304322</v>
      </c>
      <c r="AA5">
        <v>1.2925463162429989</v>
      </c>
      <c r="AB5">
        <v>0.20106276030446649</v>
      </c>
      <c r="AC5">
        <v>4.3084877208099961E-2</v>
      </c>
      <c r="AD5">
        <v>0.47393364928909953</v>
      </c>
      <c r="AE5">
        <v>7.1808128680166602E-2</v>
      </c>
      <c r="AF5">
        <v>2.8723251472066641E-2</v>
      </c>
      <c r="AG5">
        <v>7.6116616400976591</v>
      </c>
      <c r="AH5">
        <v>1.4792474508114319</v>
      </c>
      <c r="AI5">
        <v>1.1058451816745656</v>
      </c>
      <c r="AJ5">
        <v>2.0106276030446648</v>
      </c>
      <c r="AK5">
        <v>0.35904064340083297</v>
      </c>
      <c r="AL5">
        <v>0.10053138015223324</v>
      </c>
      <c r="AM5">
        <v>23.969553353439611</v>
      </c>
      <c r="AN5">
        <v>4.882952750251329</v>
      </c>
      <c r="AO5">
        <v>1.034037052994399</v>
      </c>
      <c r="AP5">
        <v>1.9675427258365648</v>
      </c>
      <c r="AQ5">
        <v>0.17233950883239985</v>
      </c>
      <c r="AR5">
        <v>0.15797788309636651</v>
      </c>
      <c r="AS5">
        <v>0.64627315812149944</v>
      </c>
      <c r="AT5">
        <v>0.18670113456843315</v>
      </c>
      <c r="AU5">
        <v>0.10053138015223324</v>
      </c>
      <c r="AV5">
        <v>2.8148786442625306</v>
      </c>
      <c r="AW5">
        <v>0.5026569007611662</v>
      </c>
      <c r="AX5">
        <v>0.41648714634496625</v>
      </c>
    </row>
    <row r="6" spans="2:50" ht="15" thickBot="1" x14ac:dyDescent="0.35">
      <c r="B6" s="22" t="s">
        <v>20</v>
      </c>
      <c r="C6" s="26">
        <v>0.68217722246158274</v>
      </c>
      <c r="D6" s="27">
        <v>0</v>
      </c>
      <c r="E6" s="28">
        <v>7.1808128680166602E-2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5.2385466034755135</v>
      </c>
      <c r="M6">
        <v>0</v>
      </c>
      <c r="N6">
        <v>0</v>
      </c>
      <c r="P6">
        <v>0</v>
      </c>
      <c r="Q6">
        <v>0</v>
      </c>
      <c r="R6">
        <v>2.6192733017377567</v>
      </c>
      <c r="S6">
        <v>2.6192733017377567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5.2385466034755135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</row>
    <row r="7" spans="2:50" ht="15" thickBot="1" x14ac:dyDescent="0.35">
      <c r="B7" s="22" t="s">
        <v>26</v>
      </c>
      <c r="C7" s="26">
        <v>0.66781559672554935</v>
      </c>
      <c r="D7" s="27">
        <v>0.26569007611661644</v>
      </c>
      <c r="E7" s="28">
        <v>0.30159414045669974</v>
      </c>
      <c r="F7">
        <v>5.3856096510124948E-2</v>
      </c>
      <c r="G7">
        <v>2.1542438604049981E-2</v>
      </c>
      <c r="H7">
        <v>3.7699267557087468E-2</v>
      </c>
      <c r="I7">
        <v>0.49009047824213703</v>
      </c>
      <c r="J7">
        <v>8.6169754416199923E-2</v>
      </c>
      <c r="K7">
        <v>2.1542438604049981E-2</v>
      </c>
      <c r="L7">
        <v>0.58164584230934946</v>
      </c>
      <c r="M7">
        <v>2.6928048255062474E-2</v>
      </c>
      <c r="N7">
        <v>1.077121930202499E-2</v>
      </c>
      <c r="P7">
        <v>0.11848341232227488</v>
      </c>
      <c r="Q7">
        <v>3.7699267557087468E-2</v>
      </c>
      <c r="R7">
        <v>0</v>
      </c>
      <c r="S7">
        <v>0</v>
      </c>
      <c r="T7">
        <v>0</v>
      </c>
      <c r="U7">
        <v>5.3856096510124952E-3</v>
      </c>
      <c r="V7">
        <v>0</v>
      </c>
      <c r="W7">
        <v>0</v>
      </c>
      <c r="X7">
        <v>0.14541146057733736</v>
      </c>
      <c r="Y7">
        <v>8.0784144765187429E-2</v>
      </c>
      <c r="Z7">
        <v>9.1555364067212416E-2</v>
      </c>
      <c r="AA7">
        <v>4.3084877208099961E-2</v>
      </c>
      <c r="AB7">
        <v>0</v>
      </c>
      <c r="AC7">
        <v>0</v>
      </c>
      <c r="AD7">
        <v>0</v>
      </c>
      <c r="AE7">
        <v>0</v>
      </c>
      <c r="AF7">
        <v>0</v>
      </c>
      <c r="AG7">
        <v>0.99095217578629913</v>
      </c>
      <c r="AH7">
        <v>0.14002585092632486</v>
      </c>
      <c r="AI7">
        <v>2.6928048255062474E-2</v>
      </c>
      <c r="AJ7">
        <v>7.5398535114174936E-2</v>
      </c>
      <c r="AK7">
        <v>0</v>
      </c>
      <c r="AL7">
        <v>5.3856096510124952E-3</v>
      </c>
      <c r="AM7">
        <v>0.47931925894011207</v>
      </c>
      <c r="AN7">
        <v>0.12386902197328739</v>
      </c>
      <c r="AO7">
        <v>2.1542438604049981E-2</v>
      </c>
      <c r="AP7">
        <v>0.14541146057733736</v>
      </c>
      <c r="AQ7">
        <v>2.6928048255062474E-2</v>
      </c>
      <c r="AR7">
        <v>2.1542438604049981E-2</v>
      </c>
      <c r="AS7">
        <v>0</v>
      </c>
      <c r="AT7">
        <v>0</v>
      </c>
      <c r="AU7">
        <v>0</v>
      </c>
      <c r="AV7">
        <v>0.14002585092632486</v>
      </c>
      <c r="AW7">
        <v>3.7699267557087468E-2</v>
      </c>
      <c r="AX7">
        <v>2.1542438604049981E-2</v>
      </c>
    </row>
    <row r="8" spans="2:50" ht="15" thickBot="1" x14ac:dyDescent="0.35">
      <c r="B8" s="22" t="s">
        <v>24</v>
      </c>
      <c r="C8" s="26">
        <v>0.65345397098951608</v>
      </c>
      <c r="D8" s="27">
        <v>0.26138158839580644</v>
      </c>
      <c r="E8" s="28">
        <v>5.6010340370529946E-2</v>
      </c>
      <c r="F8">
        <v>9.3350567284216576E-2</v>
      </c>
      <c r="G8">
        <v>5.6010340370529946E-2</v>
      </c>
      <c r="H8">
        <v>0</v>
      </c>
      <c r="I8">
        <v>0.20537124802527648</v>
      </c>
      <c r="J8">
        <v>0</v>
      </c>
      <c r="K8">
        <v>0</v>
      </c>
      <c r="L8">
        <v>0.28005170185264971</v>
      </c>
      <c r="M8">
        <v>1.8670113456843315E-2</v>
      </c>
      <c r="N8">
        <v>1.8670113456843315E-2</v>
      </c>
      <c r="P8">
        <v>0</v>
      </c>
      <c r="Q8">
        <v>0</v>
      </c>
      <c r="R8">
        <v>1.8670113456843315E-2</v>
      </c>
      <c r="S8">
        <v>0</v>
      </c>
      <c r="T8">
        <v>0</v>
      </c>
      <c r="U8">
        <v>0</v>
      </c>
      <c r="V8">
        <v>0</v>
      </c>
      <c r="W8">
        <v>0</v>
      </c>
      <c r="X8">
        <v>5.6010340370529946E-2</v>
      </c>
      <c r="Y8">
        <v>3.734022691368663E-2</v>
      </c>
      <c r="Z8">
        <v>5.6010340370529946E-2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0.41074249605055296</v>
      </c>
      <c r="AH8">
        <v>1.8670113456843315E-2</v>
      </c>
      <c r="AI8">
        <v>1.8670113456843315E-2</v>
      </c>
      <c r="AJ8">
        <v>0</v>
      </c>
      <c r="AK8">
        <v>0</v>
      </c>
      <c r="AL8">
        <v>0</v>
      </c>
      <c r="AM8">
        <v>3.734022691368663E-2</v>
      </c>
      <c r="AN8">
        <v>0</v>
      </c>
      <c r="AO8">
        <v>0</v>
      </c>
      <c r="AP8">
        <v>3.734022691368663E-2</v>
      </c>
      <c r="AQ8">
        <v>0</v>
      </c>
      <c r="AR8">
        <v>0</v>
      </c>
      <c r="AS8">
        <v>0</v>
      </c>
      <c r="AT8">
        <v>0</v>
      </c>
      <c r="AU8">
        <v>0</v>
      </c>
      <c r="AV8">
        <v>0.11202068074105989</v>
      </c>
      <c r="AW8">
        <v>0</v>
      </c>
      <c r="AX8">
        <v>0</v>
      </c>
    </row>
    <row r="9" spans="2:50" ht="15" thickBot="1" x14ac:dyDescent="0.35">
      <c r="B9" s="22" t="s">
        <v>23</v>
      </c>
      <c r="C9" s="26">
        <v>0.33929340801378716</v>
      </c>
      <c r="D9" s="27">
        <v>9.694097371822491E-2</v>
      </c>
      <c r="E9" s="28">
        <v>0.14002585092632486</v>
      </c>
      <c r="F9">
        <v>0.37483843171046966</v>
      </c>
      <c r="G9">
        <v>0.17664799655320984</v>
      </c>
      <c r="H9">
        <v>6.0318828091339941E-2</v>
      </c>
      <c r="I9">
        <v>2.7703576044808274</v>
      </c>
      <c r="J9">
        <v>0.31021111589831973</v>
      </c>
      <c r="K9">
        <v>0.24989228780697978</v>
      </c>
      <c r="L9">
        <v>2.0766910814304183</v>
      </c>
      <c r="M9">
        <v>0.12063765618267988</v>
      </c>
      <c r="N9">
        <v>9.9095217578629907E-2</v>
      </c>
      <c r="P9">
        <v>0.59887979319258944</v>
      </c>
      <c r="Q9">
        <v>0.36191296854803967</v>
      </c>
      <c r="R9">
        <v>1.7233950883239983E-2</v>
      </c>
      <c r="S9">
        <v>0</v>
      </c>
      <c r="T9">
        <v>0</v>
      </c>
      <c r="U9">
        <v>2.5850926324859975E-2</v>
      </c>
      <c r="V9">
        <v>1.2925463162429988E-2</v>
      </c>
      <c r="W9">
        <v>1.2925463162429988E-2</v>
      </c>
      <c r="X9">
        <v>0.21542438604049979</v>
      </c>
      <c r="Y9">
        <v>6.4627315812149935E-2</v>
      </c>
      <c r="Z9">
        <v>0.11632916846186989</v>
      </c>
      <c r="AA9">
        <v>0.28436018957345971</v>
      </c>
      <c r="AB9">
        <v>4.7393364928909956E-2</v>
      </c>
      <c r="AC9">
        <v>4.3084877208099956E-3</v>
      </c>
      <c r="AD9">
        <v>3.8776389487289967E-2</v>
      </c>
      <c r="AE9">
        <v>1.7233950883239983E-2</v>
      </c>
      <c r="AF9">
        <v>0</v>
      </c>
      <c r="AG9">
        <v>3.175355450236967</v>
      </c>
      <c r="AH9">
        <v>0.68504954760878933</v>
      </c>
      <c r="AI9">
        <v>0.48255062473071952</v>
      </c>
      <c r="AJ9">
        <v>0.18526497199482983</v>
      </c>
      <c r="AK9">
        <v>3.015941404566997E-2</v>
      </c>
      <c r="AL9">
        <v>8.6169754416199913E-3</v>
      </c>
      <c r="AM9">
        <v>4.0499784575613962</v>
      </c>
      <c r="AN9">
        <v>0.40499784575613962</v>
      </c>
      <c r="AO9">
        <v>0.28436018957345971</v>
      </c>
      <c r="AP9">
        <v>0.31021111589831973</v>
      </c>
      <c r="AQ9">
        <v>3.8776389487289967E-2</v>
      </c>
      <c r="AR9">
        <v>4.3084877208099961E-2</v>
      </c>
      <c r="AS9">
        <v>0.27143472641102973</v>
      </c>
      <c r="AT9">
        <v>5.6010340370529946E-2</v>
      </c>
      <c r="AU9">
        <v>7.7552778974579933E-2</v>
      </c>
      <c r="AV9">
        <v>0.18526497199482983</v>
      </c>
      <c r="AW9">
        <v>4.7393364928909956E-2</v>
      </c>
      <c r="AX9">
        <v>6.4627315812149935E-2</v>
      </c>
    </row>
    <row r="10" spans="2:50" ht="15" thickBot="1" x14ac:dyDescent="0.35">
      <c r="B10" s="22" t="s">
        <v>29</v>
      </c>
      <c r="C10" s="26">
        <v>0.25850926324859974</v>
      </c>
      <c r="D10" s="27">
        <v>0.25850926324859974</v>
      </c>
      <c r="E10" s="28">
        <v>0.25850926324859974</v>
      </c>
      <c r="F10">
        <v>0.2513284503805831</v>
      </c>
      <c r="G10">
        <v>0.1436162573603332</v>
      </c>
      <c r="H10">
        <v>0.12207381875628322</v>
      </c>
      <c r="I10">
        <v>2.1686054861410313</v>
      </c>
      <c r="J10">
        <v>0.27287088898463308</v>
      </c>
      <c r="K10">
        <v>0.12207381875628322</v>
      </c>
      <c r="L10">
        <v>1.0268562401263823</v>
      </c>
      <c r="M10">
        <v>6.4627315812149935E-2</v>
      </c>
      <c r="N10">
        <v>6.4627315812149935E-2</v>
      </c>
      <c r="P10">
        <v>0.32313657906074972</v>
      </c>
      <c r="Q10">
        <v>0.22978601177653313</v>
      </c>
      <c r="R10">
        <v>5.0265690076116622E-2</v>
      </c>
      <c r="S10">
        <v>0</v>
      </c>
      <c r="T10">
        <v>0</v>
      </c>
      <c r="U10">
        <v>3.5904064340083301E-2</v>
      </c>
      <c r="V10">
        <v>7.1808128680166602E-3</v>
      </c>
      <c r="W10">
        <v>2.1542438604049981E-2</v>
      </c>
      <c r="X10">
        <v>0.29441332758868305</v>
      </c>
      <c r="Y10">
        <v>0.15797788309636651</v>
      </c>
      <c r="Z10">
        <v>0.1436162573603332</v>
      </c>
      <c r="AA10">
        <v>0.28005170185264971</v>
      </c>
      <c r="AB10">
        <v>5.0265690076116622E-2</v>
      </c>
      <c r="AC10">
        <v>0</v>
      </c>
      <c r="AD10">
        <v>4.3084877208099961E-2</v>
      </c>
      <c r="AE10">
        <v>7.1808128680166602E-3</v>
      </c>
      <c r="AF10">
        <v>0</v>
      </c>
      <c r="AG10">
        <v>2.4342955622576476</v>
      </c>
      <c r="AH10">
        <v>0.42366795921298295</v>
      </c>
      <c r="AI10">
        <v>0.40930633347694961</v>
      </c>
      <c r="AJ10">
        <v>0.30877495332471638</v>
      </c>
      <c r="AK10">
        <v>6.4627315812149935E-2</v>
      </c>
      <c r="AL10">
        <v>2.1542438604049981E-2</v>
      </c>
      <c r="AM10">
        <v>3.3031739192876635</v>
      </c>
      <c r="AN10">
        <v>0.57446502944133282</v>
      </c>
      <c r="AO10">
        <v>0.1436162573603332</v>
      </c>
      <c r="AP10">
        <v>0.56010340370529943</v>
      </c>
      <c r="AQ10">
        <v>6.4627315812149935E-2</v>
      </c>
      <c r="AR10">
        <v>6.4627315812149935E-2</v>
      </c>
      <c r="AS10">
        <v>0.2513284503805831</v>
      </c>
      <c r="AT10">
        <v>2.1542438604049981E-2</v>
      </c>
      <c r="AU10">
        <v>8.6169754416199923E-2</v>
      </c>
      <c r="AV10">
        <v>0.25850926324859974</v>
      </c>
      <c r="AW10">
        <v>4.3084877208099961E-2</v>
      </c>
      <c r="AX10">
        <v>4.3084877208099961E-2</v>
      </c>
    </row>
    <row r="11" spans="2:50" ht="15" thickBot="1" x14ac:dyDescent="0.35">
      <c r="B11" s="22" t="s">
        <v>19</v>
      </c>
      <c r="C11" s="26">
        <v>0.21542438604049979</v>
      </c>
      <c r="D11" s="27">
        <v>3.5904064340083301E-2</v>
      </c>
      <c r="E11" s="28">
        <v>0</v>
      </c>
      <c r="F11">
        <v>1.7233950883239983E-2</v>
      </c>
      <c r="G11">
        <v>8.6169754416199913E-3</v>
      </c>
      <c r="H11">
        <v>2.0106276030446648E-2</v>
      </c>
      <c r="I11">
        <v>2.5850926324859975E-2</v>
      </c>
      <c r="J11">
        <v>0</v>
      </c>
      <c r="K11">
        <v>0</v>
      </c>
      <c r="L11">
        <v>0.1034037052994399</v>
      </c>
      <c r="M11">
        <v>1.7233950883239983E-2</v>
      </c>
      <c r="N11">
        <v>5.7446502944133284E-3</v>
      </c>
      <c r="P11">
        <v>4.5957202355306627E-2</v>
      </c>
      <c r="Q11">
        <v>3.734022691368663E-2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1.1489300588826657E-2</v>
      </c>
      <c r="Y11">
        <v>5.7446502944133284E-3</v>
      </c>
      <c r="Z11">
        <v>2.2978601177653313E-2</v>
      </c>
      <c r="AA11">
        <v>5.7446502944133284E-3</v>
      </c>
      <c r="AB11">
        <v>0</v>
      </c>
      <c r="AC11">
        <v>0</v>
      </c>
      <c r="AD11">
        <v>2.8723251472066642E-3</v>
      </c>
      <c r="AE11">
        <v>0</v>
      </c>
      <c r="AF11">
        <v>0</v>
      </c>
      <c r="AG11">
        <v>0.15797788309636651</v>
      </c>
      <c r="AH11">
        <v>0</v>
      </c>
      <c r="AI11">
        <v>2.8723251472066641E-2</v>
      </c>
      <c r="AJ11">
        <v>2.0106276030446648E-2</v>
      </c>
      <c r="AK11">
        <v>8.6169754416199913E-3</v>
      </c>
      <c r="AL11">
        <v>2.8723251472066642E-3</v>
      </c>
      <c r="AM11">
        <v>6.3191153238546613E-2</v>
      </c>
      <c r="AN11">
        <v>2.8723251472066642E-3</v>
      </c>
      <c r="AO11">
        <v>2.8723251472066642E-3</v>
      </c>
      <c r="AP11">
        <v>3.1595576619273306E-2</v>
      </c>
      <c r="AQ11">
        <v>2.8723251472066642E-3</v>
      </c>
      <c r="AR11">
        <v>0</v>
      </c>
      <c r="AS11">
        <v>2.5850926324859975E-2</v>
      </c>
      <c r="AT11">
        <v>1.1489300588826657E-2</v>
      </c>
      <c r="AU11">
        <v>2.8723251472066642E-3</v>
      </c>
      <c r="AV11">
        <v>1.7233950883239983E-2</v>
      </c>
      <c r="AW11">
        <v>8.6169754416199913E-3</v>
      </c>
      <c r="AX11">
        <v>8.6169754416199913E-3</v>
      </c>
    </row>
    <row r="12" spans="2:50" ht="15" thickBot="1" x14ac:dyDescent="0.35">
      <c r="B12" s="22" t="s">
        <v>27</v>
      </c>
      <c r="C12" s="29">
        <v>8.0425104121786592E-2</v>
      </c>
      <c r="D12" s="30">
        <v>3.1595576619273306E-2</v>
      </c>
      <c r="E12" s="30">
        <v>0.16372253339077986</v>
      </c>
      <c r="F12" s="30">
        <v>6.4627315812149935E-2</v>
      </c>
      <c r="G12" s="30">
        <v>6.4627315812149935E-2</v>
      </c>
      <c r="H12" s="30">
        <v>6.4627315812149935E-2</v>
      </c>
      <c r="I12" s="30">
        <v>0.12925463162429987</v>
      </c>
      <c r="J12" s="30">
        <v>0.12925463162429987</v>
      </c>
      <c r="K12" s="30">
        <v>0.12925463162429987</v>
      </c>
      <c r="L12" s="30">
        <v>0.25850926324859974</v>
      </c>
      <c r="M12" s="30">
        <v>0.25850926324859974</v>
      </c>
      <c r="N12" s="30">
        <v>0.25850926324859974</v>
      </c>
      <c r="O12" s="30"/>
      <c r="P12" s="30">
        <v>0.25850926324859974</v>
      </c>
      <c r="Q12" s="30">
        <v>0.25850926324859974</v>
      </c>
      <c r="R12" s="30">
        <v>6.4627315812149935E-2</v>
      </c>
      <c r="S12" s="30">
        <v>6.4627315812149935E-2</v>
      </c>
      <c r="T12" s="30">
        <v>6.4627315812149935E-2</v>
      </c>
      <c r="U12" s="30">
        <v>6.4627315812149935E-2</v>
      </c>
      <c r="V12" s="30">
        <v>6.4627315812149935E-2</v>
      </c>
      <c r="W12" s="30">
        <v>6.4627315812149935E-2</v>
      </c>
      <c r="X12" s="30">
        <v>0.32313657906074972</v>
      </c>
      <c r="Y12" s="30">
        <v>0.32313657906074972</v>
      </c>
      <c r="Z12" s="30">
        <v>0.32313657906074972</v>
      </c>
      <c r="AA12" s="30">
        <v>6.4627315812149935E-2</v>
      </c>
      <c r="AB12" s="30">
        <v>6.4627315812149935E-2</v>
      </c>
      <c r="AC12" s="30">
        <v>6.4627315812149935E-2</v>
      </c>
      <c r="AD12" s="30">
        <v>6.4627315812149935E-2</v>
      </c>
      <c r="AE12" s="30">
        <v>6.4627315812149935E-2</v>
      </c>
      <c r="AF12" s="30">
        <v>6.4627315812149935E-2</v>
      </c>
      <c r="AG12" s="30">
        <v>6.4627315812149935E-2</v>
      </c>
      <c r="AH12" s="30">
        <v>6.4627315812149935E-2</v>
      </c>
      <c r="AI12" s="30">
        <v>6.4627315812149935E-2</v>
      </c>
      <c r="AJ12" s="30">
        <v>6.4627315812149935E-2</v>
      </c>
      <c r="AK12" s="30">
        <v>6.4627315812149935E-2</v>
      </c>
      <c r="AL12" s="30">
        <v>6.4627315812149935E-2</v>
      </c>
      <c r="AM12" s="30">
        <v>0.12925463162429987</v>
      </c>
      <c r="AN12" s="30">
        <v>0.12925463162429987</v>
      </c>
      <c r="AO12" s="30">
        <v>0.12925463162429987</v>
      </c>
      <c r="AP12" s="30">
        <v>6.4627315812149935E-2</v>
      </c>
      <c r="AQ12" s="30">
        <v>6.4627315812149935E-2</v>
      </c>
      <c r="AR12" s="30">
        <v>6.4627315812149935E-2</v>
      </c>
      <c r="AS12" s="30">
        <v>6.4627315812149935E-2</v>
      </c>
      <c r="AT12" s="30">
        <v>6.4627315812149935E-2</v>
      </c>
      <c r="AU12" s="30">
        <v>6.4627315812149935E-2</v>
      </c>
      <c r="AV12" s="30">
        <v>0.12925463162429987</v>
      </c>
      <c r="AW12" s="30">
        <v>0.12925463162429987</v>
      </c>
      <c r="AX12" s="31">
        <v>0.12925463162429987</v>
      </c>
    </row>
    <row r="13" spans="2:50" x14ac:dyDescent="0.3">
      <c r="B13" s="32" t="s">
        <v>37</v>
      </c>
      <c r="C13" s="26">
        <v>12.81351428981761</v>
      </c>
      <c r="D13" s="27">
        <v>2.6260232658336928</v>
      </c>
      <c r="E13" s="28">
        <v>3.1473502800517021</v>
      </c>
      <c r="F13">
        <v>3.9358035329599312</v>
      </c>
      <c r="G13">
        <v>1.5266408157403422</v>
      </c>
      <c r="H13">
        <v>0.99418354157690669</v>
      </c>
      <c r="I13">
        <v>16.718727559959788</v>
      </c>
      <c r="J13">
        <v>2.0336062042223184</v>
      </c>
      <c r="K13">
        <v>1.3557374694815456</v>
      </c>
      <c r="L13">
        <v>20.035329599310639</v>
      </c>
      <c r="M13">
        <v>1.6411747809852073</v>
      </c>
      <c r="N13">
        <v>1.2616688209105271</v>
      </c>
      <c r="P13">
        <v>2.8170328881229363</v>
      </c>
      <c r="Q13">
        <v>1.765402843601896</v>
      </c>
      <c r="R13">
        <v>3.078845325290823</v>
      </c>
      <c r="S13">
        <v>2.6839006175499067</v>
      </c>
      <c r="T13">
        <v>6.4627315812149935E-2</v>
      </c>
      <c r="U13">
        <v>0.3687347407726555</v>
      </c>
      <c r="V13">
        <v>8.4733591842596587E-2</v>
      </c>
      <c r="W13">
        <v>0.12781846905069655</v>
      </c>
      <c r="X13">
        <v>4.4783139451385896</v>
      </c>
      <c r="Y13">
        <v>1.6174780985207526</v>
      </c>
      <c r="Z13">
        <v>2.3405859543300305</v>
      </c>
      <c r="AA13">
        <v>2.2217435013643549</v>
      </c>
      <c r="AB13">
        <v>0.39925319546172633</v>
      </c>
      <c r="AC13">
        <v>0.14792474508114317</v>
      </c>
      <c r="AD13">
        <v>0.69510268562401278</v>
      </c>
      <c r="AE13">
        <v>0.16085020824357316</v>
      </c>
      <c r="AF13">
        <v>9.3350567284216576E-2</v>
      </c>
      <c r="AG13">
        <v>16.245871032600892</v>
      </c>
      <c r="AH13">
        <v>2.8471923021686054</v>
      </c>
      <c r="AI13">
        <v>2.3161711905787734</v>
      </c>
      <c r="AJ13">
        <v>2.808415912681316</v>
      </c>
      <c r="AK13">
        <v>0.56297572885250613</v>
      </c>
      <c r="AL13">
        <v>0.20357604480827229</v>
      </c>
      <c r="AM13">
        <v>36.1607784001149</v>
      </c>
      <c r="AN13">
        <v>6.6928766336349286</v>
      </c>
      <c r="AO13">
        <v>1.8311072813442484</v>
      </c>
      <c r="AP13">
        <v>8.8939393939393927</v>
      </c>
      <c r="AQ13">
        <v>0.47788309636650861</v>
      </c>
      <c r="AR13">
        <v>0.38776389487289958</v>
      </c>
      <c r="AS13">
        <v>1.4390348987505388</v>
      </c>
      <c r="AT13">
        <v>0.34037052994398964</v>
      </c>
      <c r="AU13">
        <v>0.36765761884245296</v>
      </c>
      <c r="AV13">
        <v>4.1957489587821346</v>
      </c>
      <c r="AW13">
        <v>0.94822633922160005</v>
      </c>
      <c r="AX13">
        <v>0.89903777107568583</v>
      </c>
    </row>
  </sheetData>
  <sortState xmlns:xlrd2="http://schemas.microsoft.com/office/spreadsheetml/2017/richdata2" ref="B3:E12">
    <sortCondition descending="1" ref="C3:C12"/>
  </sortState>
  <mergeCells count="16">
    <mergeCell ref="R1:T1"/>
    <mergeCell ref="C1:E1"/>
    <mergeCell ref="F1:H1"/>
    <mergeCell ref="I1:K1"/>
    <mergeCell ref="L1:N1"/>
    <mergeCell ref="O1:Q1"/>
    <mergeCell ref="AM1:AO1"/>
    <mergeCell ref="AP1:AR1"/>
    <mergeCell ref="AS1:AU1"/>
    <mergeCell ref="AV1:AX1"/>
    <mergeCell ref="U1:W1"/>
    <mergeCell ref="X1:Z1"/>
    <mergeCell ref="AA1:AC1"/>
    <mergeCell ref="AD1:AF1"/>
    <mergeCell ref="AG1:AI1"/>
    <mergeCell ref="AJ1:AL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</vt:lpstr>
      <vt:lpstr>CLOSED</vt:lpstr>
      <vt:lpstr>OPENED</vt:lpstr>
      <vt:lpstr>Sample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2024-01-24T17:44:23Z</dcterms:created>
  <dcterms:modified xsi:type="dcterms:W3CDTF">2026-03-04T22:16:51Z</dcterms:modified>
</cp:coreProperties>
</file>