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07FDC770-960A-4178-9B42-2EE0F9249874}" xr6:coauthVersionLast="47" xr6:coauthVersionMax="47" xr10:uidLastSave="{00000000-0000-0000-0000-000000000000}"/>
  <bookViews>
    <workbookView xWindow="5280" yWindow="4236" windowWidth="16656" windowHeight="7356" xr2:uid="{00000000-000D-0000-FFFF-FFFF00000000}"/>
  </bookViews>
  <sheets>
    <sheet name="LANDER -PD - Swanson" sheetId="3" r:id="rId1"/>
    <sheet name="LANDER -1stTierConflict Amens" sheetId="5" r:id="rId2"/>
    <sheet name="LANDER  2ndTierConflict Neidert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3" l="1"/>
  <c r="U4" i="6" l="1"/>
  <c r="V4" i="6"/>
  <c r="W4" i="6"/>
  <c r="X4" i="6"/>
  <c r="U5" i="6"/>
  <c r="V5" i="6"/>
  <c r="W5" i="6"/>
  <c r="X5" i="6"/>
  <c r="U6" i="6"/>
  <c r="V6" i="6"/>
  <c r="W6" i="6"/>
  <c r="X6" i="6"/>
  <c r="U7" i="6"/>
  <c r="V7" i="6"/>
  <c r="W7" i="6"/>
  <c r="X7" i="6"/>
  <c r="U8" i="6"/>
  <c r="V8" i="6"/>
  <c r="W8" i="6"/>
  <c r="X8" i="6"/>
  <c r="U9" i="6"/>
  <c r="V9" i="6"/>
  <c r="W9" i="6"/>
  <c r="X9" i="6"/>
  <c r="U10" i="6"/>
  <c r="V10" i="6"/>
  <c r="W10" i="6"/>
  <c r="X10" i="6"/>
  <c r="U11" i="6"/>
  <c r="V11" i="6"/>
  <c r="W11" i="6"/>
  <c r="X11" i="6"/>
  <c r="U12" i="6"/>
  <c r="V12" i="6"/>
  <c r="W12" i="6"/>
  <c r="X12" i="6"/>
  <c r="T5" i="6"/>
  <c r="T6" i="6"/>
  <c r="T7" i="6"/>
  <c r="T8" i="6"/>
  <c r="T9" i="6"/>
  <c r="T10" i="6"/>
  <c r="T11" i="6"/>
  <c r="T12" i="6"/>
  <c r="T4" i="6"/>
  <c r="U4" i="5"/>
  <c r="V4" i="5"/>
  <c r="W4" i="5"/>
  <c r="X4" i="5"/>
  <c r="U5" i="5"/>
  <c r="V5" i="5"/>
  <c r="W5" i="5"/>
  <c r="X5" i="5"/>
  <c r="U6" i="5"/>
  <c r="V6" i="5"/>
  <c r="W6" i="5"/>
  <c r="X6" i="5"/>
  <c r="U7" i="5"/>
  <c r="V7" i="5"/>
  <c r="W7" i="5"/>
  <c r="X7" i="5"/>
  <c r="U8" i="5"/>
  <c r="V8" i="5"/>
  <c r="W8" i="5"/>
  <c r="X8" i="5"/>
  <c r="U9" i="5"/>
  <c r="V9" i="5"/>
  <c r="W9" i="5"/>
  <c r="X9" i="5"/>
  <c r="U10" i="5"/>
  <c r="V10" i="5"/>
  <c r="W10" i="5"/>
  <c r="X10" i="5"/>
  <c r="U11" i="5"/>
  <c r="V11" i="5"/>
  <c r="W11" i="5"/>
  <c r="X11" i="5"/>
  <c r="U12" i="5"/>
  <c r="V12" i="5"/>
  <c r="W12" i="5"/>
  <c r="X12" i="5"/>
  <c r="T5" i="5"/>
  <c r="T6" i="5"/>
  <c r="T7" i="5"/>
  <c r="T8" i="5"/>
  <c r="T9" i="5"/>
  <c r="T10" i="5"/>
  <c r="T11" i="5"/>
  <c r="T12" i="5"/>
  <c r="T4" i="5"/>
  <c r="V12" i="3"/>
  <c r="W12" i="3"/>
  <c r="X12" i="3"/>
  <c r="Y12" i="3"/>
  <c r="V17" i="3"/>
  <c r="W17" i="3"/>
  <c r="X17" i="3"/>
  <c r="Y17" i="3"/>
  <c r="U17" i="3"/>
  <c r="V4" i="3"/>
  <c r="W4" i="3"/>
  <c r="X4" i="3"/>
  <c r="Y4" i="3"/>
  <c r="V5" i="3"/>
  <c r="W5" i="3"/>
  <c r="X5" i="3"/>
  <c r="Y5" i="3"/>
  <c r="V6" i="3"/>
  <c r="W6" i="3"/>
  <c r="X6" i="3"/>
  <c r="Y6" i="3"/>
  <c r="V7" i="3"/>
  <c r="W7" i="3"/>
  <c r="X7" i="3"/>
  <c r="Y7" i="3"/>
  <c r="V8" i="3"/>
  <c r="W8" i="3"/>
  <c r="X8" i="3"/>
  <c r="Y8" i="3"/>
  <c r="V9" i="3"/>
  <c r="W9" i="3"/>
  <c r="X9" i="3"/>
  <c r="Y9" i="3"/>
  <c r="V10" i="3"/>
  <c r="W10" i="3"/>
  <c r="X10" i="3"/>
  <c r="Y10" i="3"/>
  <c r="V11" i="3"/>
  <c r="W11" i="3"/>
  <c r="X11" i="3"/>
  <c r="Y11" i="3"/>
  <c r="U5" i="3"/>
  <c r="U6" i="3"/>
  <c r="U7" i="3"/>
  <c r="U8" i="3"/>
  <c r="U9" i="3"/>
  <c r="U10" i="3"/>
  <c r="U11" i="3"/>
  <c r="U4" i="3"/>
  <c r="U16" i="5"/>
  <c r="V16" i="5"/>
  <c r="W16" i="5"/>
  <c r="X16" i="5"/>
  <c r="T16" i="5"/>
  <c r="Y17" i="6"/>
  <c r="X16" i="6"/>
  <c r="X18" i="6" s="1"/>
  <c r="W16" i="6"/>
  <c r="W18" i="6" s="1"/>
  <c r="V16" i="6"/>
  <c r="U16" i="6"/>
  <c r="T16" i="6"/>
  <c r="X15" i="6"/>
  <c r="W15" i="6"/>
  <c r="V15" i="6"/>
  <c r="U15" i="6"/>
  <c r="T15" i="6"/>
  <c r="S3" i="6"/>
  <c r="S15" i="6" s="1"/>
  <c r="Y11" i="6" l="1"/>
  <c r="Y6" i="6"/>
  <c r="Y9" i="6"/>
  <c r="Y12" i="6"/>
  <c r="Y16" i="6"/>
  <c r="Y8" i="6"/>
  <c r="U13" i="6"/>
  <c r="Y7" i="6"/>
  <c r="V13" i="6"/>
  <c r="W13" i="6"/>
  <c r="Y5" i="6"/>
  <c r="Y18" i="6"/>
  <c r="X13" i="6"/>
  <c r="Y10" i="6"/>
  <c r="T13" i="6"/>
  <c r="Y4" i="6"/>
  <c r="T18" i="6"/>
  <c r="Y13" i="6"/>
  <c r="W18" i="5"/>
  <c r="X18" i="5"/>
  <c r="U15" i="5"/>
  <c r="V15" i="5"/>
  <c r="W15" i="5"/>
  <c r="X15" i="5"/>
  <c r="W18" i="3"/>
  <c r="V16" i="3"/>
  <c r="W16" i="3"/>
  <c r="X16" i="3"/>
  <c r="Y16" i="3"/>
  <c r="U16" i="3"/>
  <c r="T16" i="3"/>
  <c r="Y17" i="5"/>
  <c r="T15" i="5"/>
  <c r="S3" i="5"/>
  <c r="S15" i="5" s="1"/>
  <c r="Y18" i="3"/>
  <c r="X18" i="3"/>
  <c r="V18" i="3"/>
  <c r="W19" i="3" l="1"/>
  <c r="U13" i="5"/>
  <c r="X13" i="5"/>
  <c r="V13" i="5"/>
  <c r="W13" i="5"/>
  <c r="Y13" i="3"/>
  <c r="X13" i="3"/>
  <c r="W13" i="3"/>
  <c r="V13" i="3"/>
  <c r="Y18" i="5"/>
  <c r="Y7" i="5"/>
  <c r="Y12" i="5"/>
  <c r="Y9" i="5"/>
  <c r="T13" i="5"/>
  <c r="Y4" i="5"/>
  <c r="Y6" i="5"/>
  <c r="Y8" i="5"/>
  <c r="Y10" i="5"/>
  <c r="Y13" i="5"/>
  <c r="Y5" i="5"/>
  <c r="Y16" i="5"/>
  <c r="T18" i="5"/>
  <c r="Y19" i="3"/>
  <c r="Z18" i="3"/>
  <c r="Z19" i="3" s="1"/>
  <c r="Z17" i="3" l="1"/>
  <c r="U19" i="3"/>
  <c r="V19" i="3"/>
  <c r="X19" i="3"/>
  <c r="T3" i="3"/>
  <c r="Z7" i="3" l="1"/>
  <c r="Z12" i="3"/>
  <c r="Z10" i="3"/>
  <c r="Z9" i="3"/>
  <c r="Z6" i="3"/>
  <c r="Z4" i="3"/>
  <c r="U13" i="3"/>
  <c r="Z8" i="3"/>
  <c r="Z11" i="3"/>
  <c r="Z5" i="3"/>
  <c r="Z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2" authorId="0" shapeId="0" xr:uid="{C72D57EE-E56F-48F1-8CCA-3568BDB41954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48 hr hearing CO 0.5 + NV 3.4 + specialty court CO 3.7 + NV 7.3 = 14.9</t>
        </r>
      </text>
    </comment>
  </commentList>
</comments>
</file>

<file path=xl/sharedStrings.xml><?xml version="1.0" encoding="utf-8"?>
<sst xmlns="http://schemas.openxmlformats.org/spreadsheetml/2006/main" count="1673" uniqueCount="110">
  <si>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</si>
  <si>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</si>
  <si>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</si>
  <si>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</si>
  <si>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</si>
  <si>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</si>
  <si>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</si>
  <si>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</si>
  <si>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</si>
  <si>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</si>
  <si>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</si>
  <si>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</si>
  <si>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</si>
  <si>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</si>
  <si>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Lander</t>
  </si>
  <si>
    <t>Misdemeanor (all other &amp; appeals)</t>
  </si>
  <si>
    <t>Attorney</t>
  </si>
  <si>
    <t xml:space="preserve">Cat. B Felonies (max. </t>
  </si>
  <si>
    <t>Cat. A (non-capital) felonies and cat. B felonies (max. &gt; 10 years)</t>
  </si>
  <si>
    <t>Staff</t>
  </si>
  <si>
    <t>Juvenile (delinquency, supervision, &amp; appeals)</t>
  </si>
  <si>
    <t>Misdemeanor (DUI &amp; DV)</t>
  </si>
  <si>
    <t xml:space="preserve"> </t>
  </si>
  <si>
    <t>Investigator</t>
  </si>
  <si>
    <t>Expert</t>
  </si>
  <si>
    <t>Appeals (Felony &amp; GM)</t>
  </si>
  <si>
    <t>Civil</t>
  </si>
  <si>
    <t>Probation/Parole Violation</t>
  </si>
  <si>
    <t>Indigent Defense Workload</t>
  </si>
  <si>
    <t>Non-Indigent Defense Workload</t>
  </si>
  <si>
    <t>Totals</t>
  </si>
  <si>
    <t>Private Workload</t>
  </si>
  <si>
    <t>Total Time Spent</t>
  </si>
  <si>
    <t/>
  </si>
  <si>
    <t>1 F/T Attorney, 2 Legal Assistants</t>
  </si>
  <si>
    <t>Case Title</t>
  </si>
  <si>
    <t>Cause Number</t>
  </si>
  <si>
    <t>Case Status</t>
  </si>
  <si>
    <t>Law Office of Kyle Swanson LANDER</t>
  </si>
  <si>
    <t>Amens Law, Ltd.</t>
  </si>
  <si>
    <t>Travel (Attorney)</t>
  </si>
  <si>
    <t>Juvenile (probation/parole violations)</t>
  </si>
  <si>
    <t>1 F/T Attorney, 2 F/T Legal Assistants</t>
  </si>
  <si>
    <t>Private Workload *</t>
  </si>
  <si>
    <t>Neidert Law</t>
  </si>
  <si>
    <t>Specialty Court/Arraignments/48 Hour Hearings</t>
  </si>
  <si>
    <t>1 F/T Attorney, 1 P/T Investigator</t>
  </si>
  <si>
    <r>
      <t xml:space="preserve">* Lander - Neidert Law  permitted to work private cases. </t>
    </r>
    <r>
      <rPr>
        <b/>
        <sz val="11"/>
        <color rgb="FF000000"/>
        <rFont val="Calibri"/>
        <family val="2"/>
      </rPr>
      <t>(Not Reported)</t>
    </r>
  </si>
  <si>
    <r>
      <t xml:space="preserve">* Lander - Law Office Amens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</si>
  <si>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r>
      <t xml:space="preserve">* Lander - Law Office of Kyle Swanson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</si>
  <si>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t>Specialty Court</t>
  </si>
  <si>
    <t>Swanson, Law Office of Kyle B.</t>
  </si>
  <si>
    <t>County</t>
  </si>
  <si>
    <t>Open</t>
  </si>
  <si>
    <t>22-0090496</t>
  </si>
  <si>
    <t>25-0124712</t>
  </si>
  <si>
    <t>24-0104060</t>
  </si>
  <si>
    <t>23-0098223</t>
  </si>
  <si>
    <t>23-0095438</t>
  </si>
  <si>
    <t>25-0118314</t>
  </si>
  <si>
    <t>24-0111066</t>
  </si>
  <si>
    <t>24-0113662</t>
  </si>
  <si>
    <t>25-0118774</t>
  </si>
  <si>
    <t>24-0116930</t>
  </si>
  <si>
    <t>25-0117780</t>
  </si>
  <si>
    <t>25-0120723</t>
  </si>
  <si>
    <t>25-0118775</t>
  </si>
  <si>
    <t>25-0119105</t>
  </si>
  <si>
    <t>25-0123266</t>
  </si>
  <si>
    <t>Spindler, Laura</t>
  </si>
  <si>
    <t>25-0124384</t>
  </si>
  <si>
    <t>25-0119209</t>
  </si>
  <si>
    <t>25-0125531</t>
  </si>
  <si>
    <t>State of Nevada</t>
  </si>
  <si>
    <t>Amens, Debra</t>
  </si>
  <si>
    <t>25-0127526</t>
  </si>
  <si>
    <t>Neidert, David</t>
  </si>
  <si>
    <t>15-CR-2025-0067</t>
  </si>
  <si>
    <t>Travel (Investigator)</t>
  </si>
  <si>
    <t>Lander Time: Fiscal Year 26, Quarter 1</t>
  </si>
  <si>
    <t>Closed</t>
  </si>
  <si>
    <t>Parole/Probation Revocation</t>
  </si>
  <si>
    <t>25-0127754</t>
  </si>
  <si>
    <t>Other</t>
  </si>
  <si>
    <t>25-0128401</t>
  </si>
  <si>
    <t>25-0128492</t>
  </si>
  <si>
    <t>25-0126411</t>
  </si>
  <si>
    <t>25-0129342</t>
  </si>
  <si>
    <t>25-0128064</t>
  </si>
  <si>
    <t>25-0128995</t>
  </si>
  <si>
    <t>24-0113665</t>
  </si>
  <si>
    <t>25-0126414</t>
  </si>
  <si>
    <t>25-0129745</t>
  </si>
  <si>
    <t>25-0129787</t>
  </si>
  <si>
    <t>25-0130516</t>
  </si>
  <si>
    <t>25-0130515</t>
  </si>
  <si>
    <t>24-0107158</t>
  </si>
  <si>
    <t>25-0130670</t>
  </si>
  <si>
    <t>25-0130680</t>
  </si>
  <si>
    <t>23-0098316</t>
  </si>
  <si>
    <t>25-0131604</t>
  </si>
  <si>
    <t>25-0131795</t>
  </si>
  <si>
    <t>15JV-DP4-2025-0173</t>
  </si>
  <si>
    <t>25-0117742</t>
  </si>
  <si>
    <t>24 CR 00138</t>
  </si>
  <si>
    <t>25-0131733</t>
  </si>
  <si>
    <t>25 CR 00040</t>
  </si>
  <si>
    <t>24-0109723</t>
  </si>
  <si>
    <t>15CR-2024-0069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</si>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</sst>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3" fillId="0" borderId="0"/>
  </cellStyleXfs>
  <cellXfs count="52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4" fillId="0" borderId="6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3" xfId="0" applyNumberFormat="1" applyFon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0" xfId="0" applyNumberFormat="1" applyBorder="1"/>
    <xf numFmtId="164" fontId="4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6" xfId="0" applyNumberFormat="1" applyBorder="1"/>
    <xf numFmtId="164" fontId="4" fillId="0" borderId="11" xfId="2" applyNumberFormat="1" applyFont="1" applyBorder="1"/>
    <xf numFmtId="164" fontId="0" fillId="0" borderId="11" xfId="0" applyNumberFormat="1" applyBorder="1"/>
    <xf numFmtId="164" fontId="0" fillId="0" borderId="0" xfId="0" quotePrefix="1" applyNumberFormat="1"/>
    <xf numFmtId="164" fontId="7" fillId="2" borderId="13" xfId="1" applyNumberFormat="1" applyFont="1" applyBorder="1"/>
    <xf numFmtId="164" fontId="7" fillId="2" borderId="7" xfId="1" applyNumberFormat="1" applyFont="1" applyBorder="1"/>
    <xf numFmtId="164" fontId="7" fillId="2" borderId="8" xfId="1" applyNumberFormat="1" applyFont="1" applyBorder="1" applyAlignment="1">
      <alignment horizontal="right"/>
    </xf>
    <xf numFmtId="164" fontId="7" fillId="2" borderId="9" xfId="1" applyNumberFormat="1" applyFont="1" applyBorder="1"/>
    <xf numFmtId="164" fontId="7" fillId="2" borderId="16" xfId="1" applyNumberFormat="1" applyFont="1" applyBorder="1"/>
    <xf numFmtId="164" fontId="7" fillId="0" borderId="10" xfId="1" applyNumberFormat="1" applyFont="1" applyFill="1" applyBorder="1"/>
    <xf numFmtId="164" fontId="3" fillId="0" borderId="0" xfId="0" applyNumberFormat="1" applyFont="1"/>
    <xf numFmtId="164" fontId="4" fillId="0" borderId="0" xfId="2" applyNumberFormat="1" applyFont="1"/>
    <xf numFmtId="164" fontId="7" fillId="0" borderId="0" xfId="1" applyNumberFormat="1" applyFont="1" applyFill="1" applyBorder="1"/>
    <xf numFmtId="164" fontId="7" fillId="2" borderId="14" xfId="1" applyNumberFormat="1" applyFont="1" applyBorder="1"/>
    <xf numFmtId="164" fontId="7" fillId="2" borderId="15" xfId="1" applyNumberFormat="1" applyFont="1" applyBorder="1"/>
    <xf numFmtId="164" fontId="7" fillId="2" borderId="12" xfId="1" applyNumberFormat="1" applyFont="1" applyBorder="1"/>
    <xf numFmtId="164" fontId="4" fillId="0" borderId="21" xfId="0" applyNumberFormat="1" applyFont="1" applyBorder="1"/>
    <xf numFmtId="164" fontId="6" fillId="0" borderId="0" xfId="0" applyNumberFormat="1" applyFont="1" applyAlignment="1">
      <alignment horizontal="center" vertical="center"/>
    </xf>
    <xf numFmtId="164" fontId="7" fillId="2" borderId="20" xfId="1" applyNumberFormat="1" applyFont="1" applyBorder="1" applyAlignment="1">
      <alignment horizontal="right"/>
    </xf>
    <xf numFmtId="164" fontId="4" fillId="0" borderId="11" xfId="0" applyNumberFormat="1" applyFont="1" applyBorder="1"/>
    <xf numFmtId="164" fontId="2" fillId="0" borderId="0" xfId="0" applyNumberFormat="1" applyFont="1" applyAlignment="1">
      <alignment vertical="top"/>
    </xf>
    <xf numFmtId="0" fontId="4" fillId="0" borderId="11" xfId="0" applyFont="1" applyBorder="1"/>
    <xf numFmtId="0" fontId="4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7" fillId="2" borderId="3" xfId="1" applyNumberFormat="1" applyFont="1" applyBorder="1"/>
    <xf numFmtId="164" fontId="7" fillId="2" borderId="22" xfId="1" applyNumberFormat="1" applyFont="1" applyBorder="1" applyAlignment="1">
      <alignment horizontal="right"/>
    </xf>
    <xf numFmtId="164" fontId="7" fillId="2" borderId="22" xfId="1" applyNumberFormat="1" applyFont="1" applyBorder="1"/>
    <xf numFmtId="164" fontId="1" fillId="0" borderId="0" xfId="0" applyNumberFormat="1" applyFont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0" fillId="0" borderId="5" xfId="0" applyNumberFormat="1" applyBorder="1"/>
    <xf numFmtId="0" fontId="0" fillId="0" borderId="5" xfId="0" applyBorder="1"/>
    <xf numFmtId="164" fontId="0" fillId="0" borderId="5" xfId="0" applyNumberFormat="1" applyBorder="1" applyAlignment="1">
      <alignment horizontal="center"/>
    </xf>
  </cellXfs>
  <cellStyles count="3">
    <cellStyle name="Neutral" xfId="1" builtinId="28"/>
    <cellStyle name="Normal" xfId="0" builtinId="0"/>
    <cellStyle name="Normal 2" xfId="2" xr:uid="{40C4A50A-13BC-4530-B96F-3FC8C9CF68D9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847B-33C0-4EC7-9426-830418B4786F}">
  <sheetPr>
    <pageSetUpPr fitToPage="1"/>
  </sheetPr>
  <dimension ref="A1:Z152"/>
  <sheetViews>
    <sheetView tabSelected="1" topLeftCell="T1" workbookViewId="0">
      <selection activeCell="T1" sqref="T1"/>
    </sheetView>
  </sheetViews>
  <sheetFormatPr defaultColWidth="9.109375" defaultRowHeight="14.4" x14ac:dyDescent="0.3"/>
  <cols>
    <col min="1" max="1" width="10.5546875" style="42" customWidth="1"/>
    <col min="2" max="19" width="9.109375" style="2"/>
    <col min="20" max="20" width="59.109375" style="2" bestFit="1" customWidth="1"/>
    <col min="21" max="25" width="12.44140625" style="2" customWidth="1"/>
    <col min="26" max="16384" width="9.109375" style="2"/>
  </cols>
  <sheetData>
    <row r="1" spans="1:26" ht="25.2" customHeight="1" x14ac:dyDescent="0.5">
      <c r="A1" s="47" t="s">
        <v>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1"/>
      <c r="Q1" s="1"/>
      <c r="R1" s="1"/>
    </row>
    <row r="2" spans="1:26" ht="15" thickBot="1" x14ac:dyDescent="0.35">
      <c r="U2" s="48" t="s">
        <v>28</v>
      </c>
      <c r="V2" s="49"/>
      <c r="W2" s="49"/>
      <c r="X2" s="49"/>
      <c r="Y2" s="50"/>
    </row>
    <row r="3" spans="1:26" ht="60.75" customHeight="1" thickBot="1" x14ac:dyDescent="0.35">
      <c r="A3" s="4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35</v>
      </c>
      <c r="J3" s="3" t="s">
        <v>36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37</v>
      </c>
      <c r="R3" s="4"/>
      <c r="T3" s="5" t="str">
        <f>B4</f>
        <v>Law Office of Kyle Swanson LANDER</v>
      </c>
      <c r="U3" s="6" t="s">
        <v>16</v>
      </c>
      <c r="V3" s="6" t="s">
        <v>40</v>
      </c>
      <c r="W3" s="6" t="s">
        <v>23</v>
      </c>
      <c r="X3" s="6" t="s">
        <v>24</v>
      </c>
      <c r="Y3" s="6" t="s">
        <v>19</v>
      </c>
      <c r="Z3" s="7" t="s">
        <v>30</v>
      </c>
    </row>
    <row r="4" spans="1:26" x14ac:dyDescent="0.3">
      <c r="A4" s="42">
        <v>45839</v>
      </c>
      <c r="B4" s="2" t="s">
        <v>38</v>
      </c>
      <c r="C4" s="2" t="s">
        <v>14</v>
      </c>
      <c r="D4" s="2" t="s">
        <v>56</v>
      </c>
      <c r="E4" s="2" t="s">
        <v>17</v>
      </c>
      <c r="F4" s="2" t="s">
        <v>51</v>
      </c>
      <c r="G4" s="2" t="s">
        <v>16</v>
      </c>
      <c r="H4" s="2" t="s">
        <v>52</v>
      </c>
      <c r="K4" s="2">
        <v>2</v>
      </c>
      <c r="M4" s="2">
        <v>18.100000000000001</v>
      </c>
      <c r="N4" s="2" t="s">
        <v>53</v>
      </c>
      <c r="Q4" s="2" t="s">
        <v>53</v>
      </c>
      <c r="T4" s="8" t="s">
        <v>25</v>
      </c>
      <c r="U4" s="9">
        <f>SUMIFS($K$4:$K$195,$E$4:$E$195,$T4,$G$4:$G$195,U$3)</f>
        <v>0</v>
      </c>
      <c r="V4" s="10">
        <f t="shared" ref="V4:Y4" si="0">SUMIFS($K$4:$K$195,$E$4:$E$195,$T4,$G$4:$G$195,V$3)</f>
        <v>0</v>
      </c>
      <c r="W4" s="10">
        <f t="shared" si="0"/>
        <v>0</v>
      </c>
      <c r="X4" s="10">
        <f t="shared" si="0"/>
        <v>0</v>
      </c>
      <c r="Y4" s="11">
        <f t="shared" si="0"/>
        <v>0</v>
      </c>
      <c r="Z4" s="12">
        <f t="shared" ref="Z4:Z12" si="1">SUM(U4:Y4)</f>
        <v>0</v>
      </c>
    </row>
    <row r="5" spans="1:26" x14ac:dyDescent="0.3">
      <c r="A5" s="42">
        <v>45839</v>
      </c>
      <c r="B5" s="2" t="s">
        <v>38</v>
      </c>
      <c r="C5" s="2" t="s">
        <v>14</v>
      </c>
      <c r="D5" s="2" t="s">
        <v>56</v>
      </c>
      <c r="E5" s="2" t="s">
        <v>17</v>
      </c>
      <c r="F5" s="2" t="s">
        <v>51</v>
      </c>
      <c r="G5" s="2" t="s">
        <v>16</v>
      </c>
      <c r="H5" s="2" t="s">
        <v>52</v>
      </c>
      <c r="K5" s="2">
        <v>2</v>
      </c>
      <c r="M5" s="2">
        <v>18.100000000000001</v>
      </c>
      <c r="N5" s="2" t="s">
        <v>53</v>
      </c>
      <c r="Q5" s="2" t="s">
        <v>53</v>
      </c>
      <c r="T5" s="13" t="s">
        <v>18</v>
      </c>
      <c r="U5" s="14">
        <f t="shared" ref="U5:Y11" si="2">SUMIFS($K$4:$K$195,$E$4:$E$195,$T5,$G$4:$G$195,U$3)</f>
        <v>16.100000000000001</v>
      </c>
      <c r="V5" s="15">
        <f t="shared" si="2"/>
        <v>0</v>
      </c>
      <c r="W5" s="15">
        <f t="shared" si="2"/>
        <v>0</v>
      </c>
      <c r="X5" s="15">
        <f t="shared" si="2"/>
        <v>0</v>
      </c>
      <c r="Y5" s="16">
        <f t="shared" si="2"/>
        <v>0</v>
      </c>
      <c r="Z5" s="12">
        <f t="shared" si="1"/>
        <v>16.100000000000001</v>
      </c>
    </row>
    <row r="6" spans="1:26" x14ac:dyDescent="0.3">
      <c r="A6" s="42">
        <v>45839</v>
      </c>
      <c r="B6" s="2" t="s">
        <v>38</v>
      </c>
      <c r="C6" s="2" t="s">
        <v>14</v>
      </c>
      <c r="D6" s="2" t="s">
        <v>63</v>
      </c>
      <c r="E6" s="2" t="s">
        <v>17</v>
      </c>
      <c r="F6" s="2" t="s">
        <v>51</v>
      </c>
      <c r="G6" s="2" t="s">
        <v>16</v>
      </c>
      <c r="H6" s="2" t="s">
        <v>52</v>
      </c>
      <c r="K6" s="2">
        <v>0.4</v>
      </c>
      <c r="M6" s="2">
        <v>8.3000000000000007</v>
      </c>
      <c r="N6" s="2" t="s">
        <v>53</v>
      </c>
      <c r="Q6" s="2" t="s">
        <v>53</v>
      </c>
      <c r="T6" s="13" t="s">
        <v>17</v>
      </c>
      <c r="U6" s="14">
        <f t="shared" si="2"/>
        <v>69.699999999999974</v>
      </c>
      <c r="V6" s="15">
        <f t="shared" si="2"/>
        <v>0</v>
      </c>
      <c r="W6" s="15">
        <f t="shared" si="2"/>
        <v>0</v>
      </c>
      <c r="X6" s="15">
        <f t="shared" si="2"/>
        <v>0</v>
      </c>
      <c r="Y6" s="16">
        <f t="shared" si="2"/>
        <v>0.7</v>
      </c>
      <c r="Z6" s="12">
        <f t="shared" si="1"/>
        <v>70.399999999999977</v>
      </c>
    </row>
    <row r="7" spans="1:26" x14ac:dyDescent="0.3">
      <c r="A7" s="42">
        <v>45839</v>
      </c>
      <c r="B7" s="2" t="s">
        <v>38</v>
      </c>
      <c r="C7" s="2" t="s">
        <v>14</v>
      </c>
      <c r="D7" s="2" t="s">
        <v>65</v>
      </c>
      <c r="E7" s="2" t="s">
        <v>17</v>
      </c>
      <c r="F7" s="2" t="s">
        <v>51</v>
      </c>
      <c r="G7" s="2" t="s">
        <v>16</v>
      </c>
      <c r="H7" s="2" t="s">
        <v>52</v>
      </c>
      <c r="K7" s="2">
        <v>0.5</v>
      </c>
      <c r="M7" s="2">
        <v>7.7</v>
      </c>
      <c r="N7" s="2" t="s">
        <v>53</v>
      </c>
      <c r="Q7" s="2" t="s">
        <v>53</v>
      </c>
      <c r="T7" s="13" t="s">
        <v>15</v>
      </c>
      <c r="U7" s="14">
        <f t="shared" si="2"/>
        <v>10.1</v>
      </c>
      <c r="V7" s="15">
        <f t="shared" si="2"/>
        <v>0</v>
      </c>
      <c r="W7" s="15">
        <f t="shared" si="2"/>
        <v>0</v>
      </c>
      <c r="X7" s="15">
        <f t="shared" si="2"/>
        <v>0</v>
      </c>
      <c r="Y7" s="16">
        <f t="shared" si="2"/>
        <v>0.5</v>
      </c>
      <c r="Z7" s="12">
        <f t="shared" si="1"/>
        <v>10.6</v>
      </c>
    </row>
    <row r="8" spans="1:26" x14ac:dyDescent="0.3">
      <c r="A8" s="42">
        <v>45839</v>
      </c>
      <c r="B8" s="2" t="s">
        <v>38</v>
      </c>
      <c r="C8" s="2" t="s">
        <v>14</v>
      </c>
      <c r="D8" s="2" t="s">
        <v>66</v>
      </c>
      <c r="E8" s="2" t="s">
        <v>17</v>
      </c>
      <c r="F8" s="2" t="s">
        <v>51</v>
      </c>
      <c r="G8" s="2" t="s">
        <v>16</v>
      </c>
      <c r="H8" s="2" t="s">
        <v>52</v>
      </c>
      <c r="K8" s="2">
        <v>0.4</v>
      </c>
      <c r="M8" s="2">
        <v>4.2</v>
      </c>
      <c r="N8" s="2" t="s">
        <v>53</v>
      </c>
      <c r="Q8" s="2" t="s">
        <v>53</v>
      </c>
      <c r="T8" s="13" t="s">
        <v>21</v>
      </c>
      <c r="U8" s="14">
        <f t="shared" si="2"/>
        <v>2.2999999999999998</v>
      </c>
      <c r="V8" s="15">
        <f t="shared" si="2"/>
        <v>0</v>
      </c>
      <c r="W8" s="15">
        <f t="shared" si="2"/>
        <v>0</v>
      </c>
      <c r="X8" s="15">
        <f t="shared" si="2"/>
        <v>0</v>
      </c>
      <c r="Y8" s="16">
        <f t="shared" si="2"/>
        <v>0</v>
      </c>
      <c r="Z8" s="12">
        <f t="shared" si="1"/>
        <v>2.2999999999999998</v>
      </c>
    </row>
    <row r="9" spans="1:26" x14ac:dyDescent="0.3">
      <c r="A9" s="42">
        <v>45839</v>
      </c>
      <c r="B9" s="2" t="s">
        <v>38</v>
      </c>
      <c r="C9" s="2" t="s">
        <v>14</v>
      </c>
      <c r="D9" s="2" t="s">
        <v>70</v>
      </c>
      <c r="E9" s="2" t="s">
        <v>17</v>
      </c>
      <c r="F9" s="2" t="s">
        <v>51</v>
      </c>
      <c r="G9" s="2" t="s">
        <v>16</v>
      </c>
      <c r="H9" s="2" t="s">
        <v>52</v>
      </c>
      <c r="K9" s="2">
        <v>0.5</v>
      </c>
      <c r="M9" s="2">
        <v>4</v>
      </c>
      <c r="N9" s="2" t="s">
        <v>53</v>
      </c>
      <c r="Q9" s="2" t="s">
        <v>53</v>
      </c>
      <c r="T9" s="13" t="s">
        <v>20</v>
      </c>
      <c r="U9" s="14">
        <f t="shared" si="2"/>
        <v>4.8</v>
      </c>
      <c r="V9" s="15">
        <f t="shared" si="2"/>
        <v>0</v>
      </c>
      <c r="W9" s="15">
        <f t="shared" si="2"/>
        <v>0</v>
      </c>
      <c r="X9" s="15">
        <f t="shared" si="2"/>
        <v>0</v>
      </c>
      <c r="Y9" s="16">
        <f t="shared" si="2"/>
        <v>0</v>
      </c>
      <c r="Z9" s="12">
        <f t="shared" si="1"/>
        <v>4.8</v>
      </c>
    </row>
    <row r="10" spans="1:26" x14ac:dyDescent="0.3">
      <c r="A10" s="42">
        <v>45839</v>
      </c>
      <c r="B10" s="2" t="s">
        <v>38</v>
      </c>
      <c r="C10" s="2" t="s">
        <v>14</v>
      </c>
      <c r="D10" s="2" t="s">
        <v>67</v>
      </c>
      <c r="E10" s="2" t="s">
        <v>50</v>
      </c>
      <c r="F10" s="2" t="s">
        <v>51</v>
      </c>
      <c r="G10" s="2" t="s">
        <v>16</v>
      </c>
      <c r="H10" s="2" t="s">
        <v>52</v>
      </c>
      <c r="K10" s="2">
        <v>0.4</v>
      </c>
      <c r="M10" s="2">
        <v>4</v>
      </c>
      <c r="N10" s="2" t="s">
        <v>53</v>
      </c>
      <c r="Q10" s="2" t="s">
        <v>53</v>
      </c>
      <c r="T10" s="13" t="s">
        <v>41</v>
      </c>
      <c r="U10" s="14">
        <f t="shared" si="2"/>
        <v>0</v>
      </c>
      <c r="V10" s="15">
        <f t="shared" si="2"/>
        <v>0</v>
      </c>
      <c r="W10" s="15">
        <f t="shared" si="2"/>
        <v>0</v>
      </c>
      <c r="X10" s="15">
        <f t="shared" si="2"/>
        <v>0</v>
      </c>
      <c r="Y10" s="16">
        <f t="shared" si="2"/>
        <v>0</v>
      </c>
      <c r="Z10" s="12">
        <f t="shared" si="1"/>
        <v>0</v>
      </c>
    </row>
    <row r="11" spans="1:26" x14ac:dyDescent="0.3">
      <c r="A11" s="42">
        <v>45840</v>
      </c>
      <c r="B11" s="2" t="s">
        <v>38</v>
      </c>
      <c r="C11" s="2" t="s">
        <v>14</v>
      </c>
      <c r="D11" s="2" t="s">
        <v>56</v>
      </c>
      <c r="E11" s="2" t="s">
        <v>17</v>
      </c>
      <c r="F11" s="2" t="s">
        <v>51</v>
      </c>
      <c r="G11" s="2" t="s">
        <v>16</v>
      </c>
      <c r="H11" s="2" t="s">
        <v>52</v>
      </c>
      <c r="K11" s="2">
        <v>0.5</v>
      </c>
      <c r="M11" s="2">
        <v>18.100000000000001</v>
      </c>
      <c r="N11" s="2" t="s">
        <v>53</v>
      </c>
      <c r="Q11" s="2" t="s">
        <v>53</v>
      </c>
      <c r="T11" s="13" t="s">
        <v>27</v>
      </c>
      <c r="U11" s="14">
        <f t="shared" si="2"/>
        <v>0</v>
      </c>
      <c r="V11" s="15">
        <f t="shared" si="2"/>
        <v>0</v>
      </c>
      <c r="W11" s="15">
        <f t="shared" si="2"/>
        <v>0</v>
      </c>
      <c r="X11" s="15">
        <f t="shared" si="2"/>
        <v>0</v>
      </c>
      <c r="Y11" s="16">
        <f t="shared" si="2"/>
        <v>0</v>
      </c>
      <c r="Z11" s="12">
        <f t="shared" si="1"/>
        <v>0</v>
      </c>
    </row>
    <row r="12" spans="1:26" ht="15" thickBot="1" x14ac:dyDescent="0.35">
      <c r="A12" s="42">
        <v>45840</v>
      </c>
      <c r="B12" s="2" t="s">
        <v>38</v>
      </c>
      <c r="C12" s="2" t="s">
        <v>14</v>
      </c>
      <c r="D12" s="2" t="s">
        <v>57</v>
      </c>
      <c r="E12" s="2" t="s">
        <v>17</v>
      </c>
      <c r="F12" s="2" t="s">
        <v>51</v>
      </c>
      <c r="G12" s="2" t="s">
        <v>16</v>
      </c>
      <c r="H12" s="2" t="s">
        <v>52</v>
      </c>
      <c r="K12" s="2">
        <v>0.2</v>
      </c>
      <c r="M12" s="2">
        <v>13.7</v>
      </c>
      <c r="N12" s="2" t="s">
        <v>80</v>
      </c>
      <c r="O12" s="2">
        <v>45930</v>
      </c>
      <c r="P12" s="2" t="s">
        <v>81</v>
      </c>
      <c r="Q12" s="2" t="s">
        <v>80</v>
      </c>
      <c r="T12" s="41" t="s">
        <v>45</v>
      </c>
      <c r="U12" s="17">
        <f>SUMIFS($K$4:$K$195,$E$4:$E$195,"Specialty Court",$G$4:$G$195,U$3)+14.9</f>
        <v>21.5</v>
      </c>
      <c r="V12" s="18">
        <f t="shared" ref="V12:Y12" si="3">SUMIFS($K$4:$K$195,$E$4:$E$195,"Specialty Court",$G$4:$G$195,V$3)</f>
        <v>0</v>
      </c>
      <c r="W12" s="18">
        <f t="shared" si="3"/>
        <v>0</v>
      </c>
      <c r="X12" s="18">
        <f t="shared" si="3"/>
        <v>0</v>
      </c>
      <c r="Y12" s="19">
        <f t="shared" si="3"/>
        <v>0</v>
      </c>
      <c r="Z12" s="12">
        <f t="shared" si="1"/>
        <v>21.5</v>
      </c>
    </row>
    <row r="13" spans="1:26" x14ac:dyDescent="0.3">
      <c r="A13" s="42">
        <v>45840</v>
      </c>
      <c r="B13" s="2" t="s">
        <v>38</v>
      </c>
      <c r="C13" s="2" t="s">
        <v>14</v>
      </c>
      <c r="D13" s="2" t="s">
        <v>64</v>
      </c>
      <c r="E13" s="2" t="s">
        <v>17</v>
      </c>
      <c r="F13" s="2" t="s">
        <v>51</v>
      </c>
      <c r="G13" s="2" t="s">
        <v>16</v>
      </c>
      <c r="H13" s="2" t="s">
        <v>73</v>
      </c>
      <c r="K13" s="2">
        <v>0.4</v>
      </c>
      <c r="M13" s="2">
        <v>12.3</v>
      </c>
      <c r="N13" s="2" t="s">
        <v>53</v>
      </c>
      <c r="Q13" s="2" t="s">
        <v>53</v>
      </c>
      <c r="T13" s="20" t="s">
        <v>32</v>
      </c>
      <c r="U13" s="21">
        <f>SUM(U4:U12)</f>
        <v>124.49999999999997</v>
      </c>
      <c r="V13" s="21">
        <f t="shared" ref="V13:Y13" si="4">SUM(V4:V12)</f>
        <v>0</v>
      </c>
      <c r="W13" s="21">
        <f t="shared" si="4"/>
        <v>0</v>
      </c>
      <c r="X13" s="21">
        <f t="shared" si="4"/>
        <v>0</v>
      </c>
      <c r="Y13" s="21">
        <f t="shared" si="4"/>
        <v>1.2</v>
      </c>
      <c r="Z13" s="2">
        <f>SUM(U4:Y12)</f>
        <v>125.69999999999997</v>
      </c>
    </row>
    <row r="14" spans="1:26" x14ac:dyDescent="0.3">
      <c r="A14" s="42">
        <v>45841</v>
      </c>
      <c r="B14" s="2" t="s">
        <v>38</v>
      </c>
      <c r="C14" s="2" t="s">
        <v>14</v>
      </c>
      <c r="D14" s="2" t="s">
        <v>63</v>
      </c>
      <c r="E14" s="2" t="s">
        <v>17</v>
      </c>
      <c r="F14" s="2" t="s">
        <v>51</v>
      </c>
      <c r="G14" s="2" t="s">
        <v>16</v>
      </c>
      <c r="H14" s="2" t="s">
        <v>52</v>
      </c>
      <c r="K14" s="2">
        <v>0.2</v>
      </c>
      <c r="M14" s="2">
        <v>8.3000000000000007</v>
      </c>
      <c r="N14" s="2" t="s">
        <v>53</v>
      </c>
      <c r="Q14" s="2" t="s">
        <v>53</v>
      </c>
      <c r="T14" s="30"/>
    </row>
    <row r="15" spans="1:26" ht="15" thickBot="1" x14ac:dyDescent="0.35">
      <c r="A15" s="42">
        <v>45841</v>
      </c>
      <c r="B15" s="2" t="s">
        <v>38</v>
      </c>
      <c r="C15" s="2" t="s">
        <v>14</v>
      </c>
      <c r="D15" s="2" t="s">
        <v>65</v>
      </c>
      <c r="E15" s="2" t="s">
        <v>17</v>
      </c>
      <c r="F15" s="2" t="s">
        <v>51</v>
      </c>
      <c r="G15" s="2" t="s">
        <v>16</v>
      </c>
      <c r="H15" s="2" t="s">
        <v>52</v>
      </c>
      <c r="K15" s="2">
        <v>0.3</v>
      </c>
      <c r="M15" s="2">
        <v>7.7</v>
      </c>
      <c r="N15" s="2" t="s">
        <v>53</v>
      </c>
      <c r="Q15" s="2" t="s">
        <v>53</v>
      </c>
      <c r="T15" s="22" t="s">
        <v>33</v>
      </c>
      <c r="U15" s="48" t="s">
        <v>29</v>
      </c>
      <c r="V15" s="51"/>
      <c r="W15" s="51"/>
      <c r="X15" s="50"/>
      <c r="Y15" s="50"/>
    </row>
    <row r="16" spans="1:26" ht="29.4" thickBot="1" x14ac:dyDescent="0.35">
      <c r="A16" s="42">
        <v>45841</v>
      </c>
      <c r="B16" s="2" t="s">
        <v>38</v>
      </c>
      <c r="C16" s="2" t="s">
        <v>14</v>
      </c>
      <c r="D16" s="2" t="s">
        <v>66</v>
      </c>
      <c r="E16" s="2" t="s">
        <v>17</v>
      </c>
      <c r="F16" s="2" t="s">
        <v>51</v>
      </c>
      <c r="G16" s="2" t="s">
        <v>16</v>
      </c>
      <c r="H16" s="2" t="s">
        <v>52</v>
      </c>
      <c r="K16" s="2">
        <v>0.3</v>
      </c>
      <c r="M16" s="2">
        <v>4.2</v>
      </c>
      <c r="N16" s="2" t="s">
        <v>53</v>
      </c>
      <c r="Q16" s="2" t="s">
        <v>53</v>
      </c>
      <c r="T16" s="5" t="str">
        <f>B4</f>
        <v>Law Office of Kyle Swanson LANDER</v>
      </c>
      <c r="U16" s="6" t="str">
        <f>U3</f>
        <v>Attorney</v>
      </c>
      <c r="V16" s="6" t="str">
        <f t="shared" ref="V16:Y16" si="5">V3</f>
        <v>Travel (Attorney)</v>
      </c>
      <c r="W16" s="6" t="str">
        <f t="shared" si="5"/>
        <v>Investigator</v>
      </c>
      <c r="X16" s="6" t="str">
        <f t="shared" si="5"/>
        <v>Expert</v>
      </c>
      <c r="Y16" s="6" t="str">
        <f t="shared" si="5"/>
        <v>Staff</v>
      </c>
      <c r="Z16" s="7" t="s">
        <v>30</v>
      </c>
    </row>
    <row r="17" spans="1:26" x14ac:dyDescent="0.3">
      <c r="A17" s="42">
        <v>45841</v>
      </c>
      <c r="B17" s="2" t="s">
        <v>38</v>
      </c>
      <c r="C17" s="2" t="s">
        <v>14</v>
      </c>
      <c r="D17" s="2" t="s">
        <v>70</v>
      </c>
      <c r="E17" s="2" t="s">
        <v>17</v>
      </c>
      <c r="F17" s="2" t="s">
        <v>51</v>
      </c>
      <c r="G17" s="2" t="s">
        <v>16</v>
      </c>
      <c r="H17" s="2" t="s">
        <v>52</v>
      </c>
      <c r="K17" s="2">
        <v>0.3</v>
      </c>
      <c r="M17" s="2">
        <v>4</v>
      </c>
      <c r="N17" s="2" t="s">
        <v>53</v>
      </c>
      <c r="Q17" s="2" t="s">
        <v>53</v>
      </c>
      <c r="T17" s="34" t="s">
        <v>26</v>
      </c>
      <c r="U17" s="23">
        <f>SUMIFS($K$4:$K$195,$E$4:$E$195,$T17,$G$4:$G$195,U$3)</f>
        <v>0</v>
      </c>
      <c r="V17" s="32">
        <f t="shared" ref="V17:Y17" si="6">SUMIFS($K$4:$K$195,$E$4:$E$195,$T17,$G$4:$G$195,V$3)</f>
        <v>0</v>
      </c>
      <c r="W17" s="32">
        <f t="shared" si="6"/>
        <v>0</v>
      </c>
      <c r="X17" s="32">
        <f t="shared" si="6"/>
        <v>0</v>
      </c>
      <c r="Y17" s="33">
        <f t="shared" si="6"/>
        <v>0</v>
      </c>
      <c r="Z17" s="12">
        <f>SUMIFS($J$4:$J$166,$E$4:$E$166,$T17,$H$4:$H$166,Y$3)</f>
        <v>0</v>
      </c>
    </row>
    <row r="18" spans="1:26" ht="15" thickBot="1" x14ac:dyDescent="0.35">
      <c r="A18" s="42">
        <v>45842</v>
      </c>
      <c r="B18" s="2" t="s">
        <v>38</v>
      </c>
      <c r="C18" s="2" t="s">
        <v>14</v>
      </c>
      <c r="D18" s="2" t="s">
        <v>55</v>
      </c>
      <c r="E18" s="2" t="s">
        <v>17</v>
      </c>
      <c r="F18" s="2" t="s">
        <v>51</v>
      </c>
      <c r="G18" s="2" t="s">
        <v>16</v>
      </c>
      <c r="H18" s="2" t="s">
        <v>52</v>
      </c>
      <c r="K18" s="2">
        <v>5.5</v>
      </c>
      <c r="M18" s="2">
        <v>38.4</v>
      </c>
      <c r="N18" s="2" t="s">
        <v>53</v>
      </c>
      <c r="Q18" s="2" t="s">
        <v>53</v>
      </c>
      <c r="T18" s="24" t="s">
        <v>31</v>
      </c>
      <c r="U18" s="25" t="s">
        <v>109</v>
      </c>
      <c r="V18" s="26">
        <f>SUMIFS($J$4:$J$5189,$E$4:$E$5189,$T18,$H$4:$H$5189,V$3)</f>
        <v>0</v>
      </c>
      <c r="W18" s="26">
        <f>SUMIFS($J$4:$J$5189,$E$4:$E$5189,$T18,$H$4:$H$5189,W$3)</f>
        <v>0</v>
      </c>
      <c r="X18" s="26">
        <f>SUMIFS($J$4:$J$5189,$E$4:$E$5189,$T18,$H$4:$H$5189,X$3)</f>
        <v>0</v>
      </c>
      <c r="Y18" s="27">
        <f>SUMIFS($J$4:$J$5189,$E$4:$E$5189,$T18,$H$4:$H$5189,Y$3)</f>
        <v>0</v>
      </c>
      <c r="Z18" s="28">
        <f>SUM(T18:X18)</f>
        <v>0</v>
      </c>
    </row>
    <row r="19" spans="1:26" x14ac:dyDescent="0.3">
      <c r="A19" s="42">
        <v>45845</v>
      </c>
      <c r="B19" s="2" t="s">
        <v>38</v>
      </c>
      <c r="C19" s="2" t="s">
        <v>14</v>
      </c>
      <c r="D19" s="2" t="s">
        <v>55</v>
      </c>
      <c r="E19" s="2" t="s">
        <v>17</v>
      </c>
      <c r="F19" s="2" t="s">
        <v>51</v>
      </c>
      <c r="G19" s="2" t="s">
        <v>16</v>
      </c>
      <c r="H19" s="2" t="s">
        <v>52</v>
      </c>
      <c r="K19" s="2">
        <v>3</v>
      </c>
      <c r="M19" s="2">
        <v>38.4</v>
      </c>
      <c r="N19" s="2" t="s">
        <v>53</v>
      </c>
      <c r="Q19" s="2" t="s">
        <v>53</v>
      </c>
      <c r="T19" s="20" t="s">
        <v>32</v>
      </c>
      <c r="U19" s="21">
        <f>SUM(U17:U18)</f>
        <v>0</v>
      </c>
      <c r="V19" s="21">
        <f t="shared" ref="V19:X19" si="7">SUM(V17:V18)</f>
        <v>0</v>
      </c>
      <c r="W19" s="21">
        <f t="shared" si="7"/>
        <v>0</v>
      </c>
      <c r="X19" s="21">
        <f t="shared" si="7"/>
        <v>0</v>
      </c>
      <c r="Y19" s="21">
        <f t="shared" ref="Y19" si="8">SUM(Y17:Y18)</f>
        <v>0</v>
      </c>
      <c r="Z19" s="31">
        <f>SUM(Y17,Z18)</f>
        <v>0</v>
      </c>
    </row>
    <row r="20" spans="1:26" x14ac:dyDescent="0.3">
      <c r="A20" s="42">
        <v>45845</v>
      </c>
      <c r="B20" s="2" t="s">
        <v>38</v>
      </c>
      <c r="C20" s="2" t="s">
        <v>14</v>
      </c>
      <c r="D20" s="2" t="s">
        <v>68</v>
      </c>
      <c r="E20" s="2" t="s">
        <v>17</v>
      </c>
      <c r="F20" s="2" t="s">
        <v>51</v>
      </c>
      <c r="G20" s="2" t="s">
        <v>16</v>
      </c>
      <c r="H20" s="2" t="s">
        <v>52</v>
      </c>
      <c r="K20" s="2">
        <v>1.2</v>
      </c>
      <c r="M20" s="2">
        <v>2.7</v>
      </c>
      <c r="N20" s="2" t="s">
        <v>53</v>
      </c>
      <c r="Q20" s="2" t="s">
        <v>53</v>
      </c>
      <c r="T20" s="29" t="s">
        <v>49</v>
      </c>
    </row>
    <row r="21" spans="1:26" x14ac:dyDescent="0.3">
      <c r="A21" s="42">
        <v>45846</v>
      </c>
      <c r="B21" s="2" t="s">
        <v>38</v>
      </c>
      <c r="C21" s="2" t="s">
        <v>14</v>
      </c>
      <c r="D21" s="2" t="s">
        <v>59</v>
      </c>
      <c r="E21" s="2" t="s">
        <v>17</v>
      </c>
      <c r="F21" s="2" t="s">
        <v>51</v>
      </c>
      <c r="G21" s="2" t="s">
        <v>16</v>
      </c>
      <c r="H21" s="2" t="s">
        <v>52</v>
      </c>
      <c r="K21" s="2">
        <v>2</v>
      </c>
      <c r="M21" s="2">
        <v>14.5</v>
      </c>
      <c r="N21" s="2" t="s">
        <v>53</v>
      </c>
      <c r="Q21" s="2" t="s">
        <v>53</v>
      </c>
      <c r="T21" s="29"/>
    </row>
    <row r="22" spans="1:26" x14ac:dyDescent="0.3">
      <c r="A22" s="42">
        <v>45847</v>
      </c>
      <c r="B22" s="2" t="s">
        <v>38</v>
      </c>
      <c r="C22" s="2" t="s">
        <v>14</v>
      </c>
      <c r="D22" s="2" t="s">
        <v>59</v>
      </c>
      <c r="E22" s="2" t="s">
        <v>17</v>
      </c>
      <c r="F22" s="2" t="s">
        <v>51</v>
      </c>
      <c r="G22" s="2" t="s">
        <v>16</v>
      </c>
      <c r="H22" s="2" t="s">
        <v>52</v>
      </c>
      <c r="K22" s="2">
        <v>0.4</v>
      </c>
      <c r="M22" s="2">
        <v>14.5</v>
      </c>
      <c r="N22" s="2" t="s">
        <v>53</v>
      </c>
      <c r="Q22" s="2" t="s">
        <v>53</v>
      </c>
      <c r="T22" s="29" t="s">
        <v>34</v>
      </c>
    </row>
    <row r="23" spans="1:26" x14ac:dyDescent="0.3">
      <c r="A23" s="42">
        <v>45847</v>
      </c>
      <c r="B23" s="2" t="s">
        <v>38</v>
      </c>
      <c r="C23" s="2" t="s">
        <v>14</v>
      </c>
      <c r="D23" s="2" t="s">
        <v>59</v>
      </c>
      <c r="E23" s="2" t="s">
        <v>17</v>
      </c>
      <c r="F23" s="2" t="s">
        <v>51</v>
      </c>
      <c r="G23" s="2" t="s">
        <v>16</v>
      </c>
      <c r="H23" s="2" t="s">
        <v>52</v>
      </c>
      <c r="K23" s="2">
        <v>0.3</v>
      </c>
      <c r="M23" s="2">
        <v>14.5</v>
      </c>
      <c r="N23" s="2" t="s">
        <v>53</v>
      </c>
      <c r="Q23" s="2" t="s">
        <v>53</v>
      </c>
    </row>
    <row r="24" spans="1:26" x14ac:dyDescent="0.3">
      <c r="A24" s="42">
        <v>45847</v>
      </c>
      <c r="B24" s="2" t="s">
        <v>38</v>
      </c>
      <c r="C24" s="2" t="s">
        <v>14</v>
      </c>
      <c r="D24" s="2" t="s">
        <v>59</v>
      </c>
      <c r="E24" s="2" t="s">
        <v>17</v>
      </c>
      <c r="F24" s="2" t="s">
        <v>51</v>
      </c>
      <c r="G24" s="2" t="s">
        <v>16</v>
      </c>
      <c r="H24" s="2" t="s">
        <v>52</v>
      </c>
      <c r="K24" s="2">
        <v>0.5</v>
      </c>
      <c r="M24" s="2">
        <v>14.5</v>
      </c>
      <c r="N24" s="2" t="s">
        <v>53</v>
      </c>
      <c r="Q24" s="2" t="s">
        <v>53</v>
      </c>
    </row>
    <row r="25" spans="1:26" x14ac:dyDescent="0.3">
      <c r="A25" s="42">
        <v>45847</v>
      </c>
      <c r="B25" s="2" t="s">
        <v>38</v>
      </c>
      <c r="C25" s="2" t="s">
        <v>14</v>
      </c>
      <c r="D25" s="2" t="s">
        <v>82</v>
      </c>
      <c r="E25" s="2" t="s">
        <v>20</v>
      </c>
      <c r="F25" s="2" t="s">
        <v>51</v>
      </c>
      <c r="G25" s="2" t="s">
        <v>16</v>
      </c>
      <c r="H25" s="2" t="s">
        <v>52</v>
      </c>
      <c r="K25" s="2">
        <v>0.3</v>
      </c>
      <c r="M25" s="2">
        <v>4.2</v>
      </c>
      <c r="N25" s="2" t="s">
        <v>53</v>
      </c>
      <c r="Q25" s="2" t="s">
        <v>53</v>
      </c>
    </row>
    <row r="26" spans="1:26" x14ac:dyDescent="0.3">
      <c r="A26" s="42">
        <v>45847</v>
      </c>
      <c r="B26" s="2" t="s">
        <v>38</v>
      </c>
      <c r="C26" s="2" t="s">
        <v>14</v>
      </c>
      <c r="D26" s="2" t="s">
        <v>68</v>
      </c>
      <c r="E26" s="2" t="s">
        <v>17</v>
      </c>
      <c r="F26" s="2" t="s">
        <v>51</v>
      </c>
      <c r="G26" s="2" t="s">
        <v>16</v>
      </c>
      <c r="H26" s="2" t="s">
        <v>52</v>
      </c>
      <c r="K26" s="2">
        <v>0.5</v>
      </c>
      <c r="M26" s="2">
        <v>2.7</v>
      </c>
      <c r="N26" s="2" t="s">
        <v>53</v>
      </c>
      <c r="Q26" s="2" t="s">
        <v>53</v>
      </c>
    </row>
    <row r="27" spans="1:26" x14ac:dyDescent="0.3">
      <c r="A27" s="42">
        <v>45848</v>
      </c>
      <c r="B27" s="2" t="s">
        <v>38</v>
      </c>
      <c r="C27" s="2" t="s">
        <v>14</v>
      </c>
      <c r="D27" s="2" t="s">
        <v>68</v>
      </c>
      <c r="E27" s="2" t="s">
        <v>17</v>
      </c>
      <c r="F27" s="2" t="s">
        <v>51</v>
      </c>
      <c r="G27" s="2" t="s">
        <v>16</v>
      </c>
      <c r="H27" s="2" t="s">
        <v>52</v>
      </c>
      <c r="K27" s="2">
        <v>0.3</v>
      </c>
      <c r="M27" s="2">
        <v>2.7</v>
      </c>
      <c r="N27" s="2" t="s">
        <v>53</v>
      </c>
      <c r="Q27" s="2" t="s">
        <v>53</v>
      </c>
    </row>
    <row r="28" spans="1:26" x14ac:dyDescent="0.3">
      <c r="A28" s="42">
        <v>45852</v>
      </c>
      <c r="B28" s="2" t="s">
        <v>38</v>
      </c>
      <c r="C28" s="2" t="s">
        <v>14</v>
      </c>
      <c r="D28" s="2" t="s">
        <v>71</v>
      </c>
      <c r="E28" s="2" t="s">
        <v>17</v>
      </c>
      <c r="F28" s="2" t="s">
        <v>51</v>
      </c>
      <c r="G28" s="2" t="s">
        <v>16</v>
      </c>
      <c r="H28" s="2" t="s">
        <v>52</v>
      </c>
      <c r="K28" s="2">
        <v>0.3</v>
      </c>
      <c r="M28" s="2">
        <v>6.5</v>
      </c>
      <c r="N28" s="2" t="s">
        <v>53</v>
      </c>
      <c r="Q28" s="2" t="s">
        <v>53</v>
      </c>
    </row>
    <row r="29" spans="1:26" x14ac:dyDescent="0.3">
      <c r="A29" s="42">
        <v>45853</v>
      </c>
      <c r="B29" s="2" t="s">
        <v>38</v>
      </c>
      <c r="C29" s="2" t="s">
        <v>14</v>
      </c>
      <c r="D29" s="2" t="s">
        <v>54</v>
      </c>
      <c r="E29" s="2" t="s">
        <v>50</v>
      </c>
      <c r="F29" s="2" t="s">
        <v>51</v>
      </c>
      <c r="G29" s="2" t="s">
        <v>16</v>
      </c>
      <c r="H29" s="2" t="s">
        <v>52</v>
      </c>
      <c r="K29" s="2">
        <v>2</v>
      </c>
      <c r="M29" s="2">
        <v>30.5</v>
      </c>
      <c r="N29" s="2" t="s">
        <v>80</v>
      </c>
      <c r="O29" s="2">
        <v>45930</v>
      </c>
      <c r="P29" s="2" t="s">
        <v>83</v>
      </c>
      <c r="Q29" s="2" t="s">
        <v>80</v>
      </c>
    </row>
    <row r="30" spans="1:26" x14ac:dyDescent="0.3">
      <c r="A30" s="42">
        <v>45853</v>
      </c>
      <c r="B30" s="2" t="s">
        <v>38</v>
      </c>
      <c r="C30" s="2" t="s">
        <v>14</v>
      </c>
      <c r="D30" s="2" t="s">
        <v>54</v>
      </c>
      <c r="E30" s="2" t="s">
        <v>50</v>
      </c>
      <c r="F30" s="2" t="s">
        <v>51</v>
      </c>
      <c r="G30" s="2" t="s">
        <v>16</v>
      </c>
      <c r="H30" s="2" t="s">
        <v>52</v>
      </c>
      <c r="K30" s="2">
        <v>0.3</v>
      </c>
      <c r="M30" s="2">
        <v>30.5</v>
      </c>
      <c r="N30" s="2" t="s">
        <v>80</v>
      </c>
      <c r="O30" s="2">
        <v>45930</v>
      </c>
      <c r="P30" s="2" t="s">
        <v>83</v>
      </c>
      <c r="Q30" s="2" t="s">
        <v>80</v>
      </c>
    </row>
    <row r="31" spans="1:26" x14ac:dyDescent="0.3">
      <c r="A31" s="42">
        <v>45853</v>
      </c>
      <c r="B31" s="2" t="s">
        <v>38</v>
      </c>
      <c r="C31" s="2" t="s">
        <v>14</v>
      </c>
      <c r="D31" s="2" t="s">
        <v>56</v>
      </c>
      <c r="E31" s="2" t="s">
        <v>17</v>
      </c>
      <c r="F31" s="2" t="s">
        <v>51</v>
      </c>
      <c r="G31" s="2" t="s">
        <v>16</v>
      </c>
      <c r="H31" s="2" t="s">
        <v>52</v>
      </c>
      <c r="K31" s="2">
        <v>0.3</v>
      </c>
      <c r="M31" s="2">
        <v>18.100000000000001</v>
      </c>
      <c r="N31" s="2" t="s">
        <v>53</v>
      </c>
      <c r="Q31" s="2" t="s">
        <v>53</v>
      </c>
    </row>
    <row r="32" spans="1:26" x14ac:dyDescent="0.3">
      <c r="A32" s="42">
        <v>45853</v>
      </c>
      <c r="B32" s="2" t="s">
        <v>38</v>
      </c>
      <c r="C32" s="2" t="s">
        <v>14</v>
      </c>
      <c r="D32" s="2" t="s">
        <v>57</v>
      </c>
      <c r="E32" s="2" t="s">
        <v>17</v>
      </c>
      <c r="F32" s="2" t="s">
        <v>51</v>
      </c>
      <c r="G32" s="2" t="s">
        <v>16</v>
      </c>
      <c r="H32" s="2" t="s">
        <v>52</v>
      </c>
      <c r="K32" s="2">
        <v>0.2</v>
      </c>
      <c r="M32" s="2">
        <v>13.7</v>
      </c>
      <c r="N32" s="2" t="s">
        <v>80</v>
      </c>
      <c r="O32" s="2">
        <v>45930</v>
      </c>
      <c r="P32" s="2" t="s">
        <v>81</v>
      </c>
      <c r="Q32" s="2" t="s">
        <v>80</v>
      </c>
    </row>
    <row r="33" spans="1:17" x14ac:dyDescent="0.3">
      <c r="A33" s="42">
        <v>45853</v>
      </c>
      <c r="B33" s="2" t="s">
        <v>38</v>
      </c>
      <c r="C33" s="2" t="s">
        <v>14</v>
      </c>
      <c r="D33" s="2" t="s">
        <v>57</v>
      </c>
      <c r="E33" s="2" t="s">
        <v>17</v>
      </c>
      <c r="F33" s="2" t="s">
        <v>51</v>
      </c>
      <c r="G33" s="2" t="s">
        <v>16</v>
      </c>
      <c r="H33" s="2" t="s">
        <v>52</v>
      </c>
      <c r="K33" s="2">
        <v>0.4</v>
      </c>
      <c r="M33" s="2">
        <v>13.7</v>
      </c>
      <c r="N33" s="2" t="s">
        <v>80</v>
      </c>
      <c r="O33" s="2">
        <v>45930</v>
      </c>
      <c r="P33" s="2" t="s">
        <v>81</v>
      </c>
      <c r="Q33" s="2" t="s">
        <v>80</v>
      </c>
    </row>
    <row r="34" spans="1:17" x14ac:dyDescent="0.3">
      <c r="A34" s="42">
        <v>45853</v>
      </c>
      <c r="B34" s="2" t="s">
        <v>38</v>
      </c>
      <c r="C34" s="2" t="s">
        <v>14</v>
      </c>
      <c r="D34" s="2" t="s">
        <v>61</v>
      </c>
      <c r="E34" s="2" t="s">
        <v>50</v>
      </c>
      <c r="F34" s="2" t="s">
        <v>51</v>
      </c>
      <c r="G34" s="2" t="s">
        <v>16</v>
      </c>
      <c r="H34" s="2" t="s">
        <v>52</v>
      </c>
      <c r="K34" s="2">
        <v>0.2</v>
      </c>
      <c r="M34" s="2">
        <v>12</v>
      </c>
      <c r="N34" s="2" t="s">
        <v>53</v>
      </c>
      <c r="Q34" s="2" t="s">
        <v>53</v>
      </c>
    </row>
    <row r="35" spans="1:17" x14ac:dyDescent="0.3">
      <c r="A35" s="42">
        <v>45853</v>
      </c>
      <c r="B35" s="2" t="s">
        <v>38</v>
      </c>
      <c r="C35" s="2" t="s">
        <v>14</v>
      </c>
      <c r="D35" s="2" t="s">
        <v>71</v>
      </c>
      <c r="E35" s="2" t="s">
        <v>17</v>
      </c>
      <c r="F35" s="2" t="s">
        <v>51</v>
      </c>
      <c r="G35" s="2" t="s">
        <v>16</v>
      </c>
      <c r="H35" s="2" t="s">
        <v>52</v>
      </c>
      <c r="K35" s="2">
        <v>0.3</v>
      </c>
      <c r="M35" s="2">
        <v>6.5</v>
      </c>
      <c r="N35" s="2" t="s">
        <v>53</v>
      </c>
      <c r="Q35" s="2" t="s">
        <v>53</v>
      </c>
    </row>
    <row r="36" spans="1:17" x14ac:dyDescent="0.3">
      <c r="A36" s="42">
        <v>45853</v>
      </c>
      <c r="B36" s="2" t="s">
        <v>38</v>
      </c>
      <c r="C36" s="2" t="s">
        <v>14</v>
      </c>
      <c r="D36" s="2" t="s">
        <v>82</v>
      </c>
      <c r="E36" s="2" t="s">
        <v>20</v>
      </c>
      <c r="F36" s="2" t="s">
        <v>51</v>
      </c>
      <c r="G36" s="2" t="s">
        <v>16</v>
      </c>
      <c r="H36" s="2" t="s">
        <v>52</v>
      </c>
      <c r="K36" s="2">
        <v>0.3</v>
      </c>
      <c r="M36" s="2">
        <v>4.2</v>
      </c>
      <c r="N36" s="2" t="s">
        <v>53</v>
      </c>
      <c r="Q36" s="2" t="s">
        <v>53</v>
      </c>
    </row>
    <row r="37" spans="1:17" x14ac:dyDescent="0.3">
      <c r="A37" s="42">
        <v>45853</v>
      </c>
      <c r="B37" s="2" t="s">
        <v>38</v>
      </c>
      <c r="C37" s="2" t="s">
        <v>14</v>
      </c>
      <c r="D37" s="2" t="s">
        <v>82</v>
      </c>
      <c r="E37" s="2" t="s">
        <v>20</v>
      </c>
      <c r="F37" s="2" t="s">
        <v>51</v>
      </c>
      <c r="G37" s="2" t="s">
        <v>16</v>
      </c>
      <c r="H37" s="2" t="s">
        <v>52</v>
      </c>
      <c r="K37" s="2">
        <v>0.2</v>
      </c>
      <c r="M37" s="2">
        <v>4.2</v>
      </c>
      <c r="N37" s="2" t="s">
        <v>53</v>
      </c>
      <c r="Q37" s="2" t="s">
        <v>53</v>
      </c>
    </row>
    <row r="38" spans="1:17" x14ac:dyDescent="0.3">
      <c r="A38" s="42">
        <v>45855</v>
      </c>
      <c r="B38" s="2" t="s">
        <v>38</v>
      </c>
      <c r="C38" s="2" t="s">
        <v>14</v>
      </c>
      <c r="D38" s="2" t="s">
        <v>72</v>
      </c>
      <c r="E38" s="2" t="s">
        <v>17</v>
      </c>
      <c r="F38" s="2" t="s">
        <v>51</v>
      </c>
      <c r="G38" s="2" t="s">
        <v>16</v>
      </c>
      <c r="H38" s="2" t="s">
        <v>52</v>
      </c>
      <c r="K38" s="2">
        <v>0.3</v>
      </c>
      <c r="M38" s="2">
        <v>7.6</v>
      </c>
      <c r="N38" s="2" t="s">
        <v>53</v>
      </c>
      <c r="Q38" s="2" t="s">
        <v>53</v>
      </c>
    </row>
    <row r="39" spans="1:17" x14ac:dyDescent="0.3">
      <c r="A39" s="42">
        <v>45855</v>
      </c>
      <c r="B39" s="2" t="s">
        <v>38</v>
      </c>
      <c r="C39" s="2" t="s">
        <v>14</v>
      </c>
      <c r="D39" s="2" t="s">
        <v>72</v>
      </c>
      <c r="E39" s="2" t="s">
        <v>17</v>
      </c>
      <c r="F39" s="2" t="s">
        <v>51</v>
      </c>
      <c r="G39" s="2" t="s">
        <v>16</v>
      </c>
      <c r="H39" s="2" t="s">
        <v>52</v>
      </c>
      <c r="K39" s="2">
        <v>0.2</v>
      </c>
      <c r="M39" s="2">
        <v>7.6</v>
      </c>
      <c r="N39" s="2" t="s">
        <v>53</v>
      </c>
      <c r="Q39" s="2" t="s">
        <v>53</v>
      </c>
    </row>
    <row r="40" spans="1:17" x14ac:dyDescent="0.3">
      <c r="A40" s="42">
        <v>45855</v>
      </c>
      <c r="B40" s="2" t="s">
        <v>38</v>
      </c>
      <c r="C40" s="2" t="s">
        <v>14</v>
      </c>
      <c r="D40" s="2" t="s">
        <v>72</v>
      </c>
      <c r="E40" s="2" t="s">
        <v>17</v>
      </c>
      <c r="F40" s="2" t="s">
        <v>51</v>
      </c>
      <c r="G40" s="2" t="s">
        <v>16</v>
      </c>
      <c r="H40" s="2" t="s">
        <v>52</v>
      </c>
      <c r="K40" s="2">
        <v>4</v>
      </c>
      <c r="M40" s="2">
        <v>7.6</v>
      </c>
      <c r="N40" s="2" t="s">
        <v>53</v>
      </c>
      <c r="Q40" s="2" t="s">
        <v>53</v>
      </c>
    </row>
    <row r="41" spans="1:17" x14ac:dyDescent="0.3">
      <c r="A41" s="42">
        <v>45856</v>
      </c>
      <c r="B41" s="2" t="s">
        <v>38</v>
      </c>
      <c r="C41" s="2" t="s">
        <v>14</v>
      </c>
      <c r="D41" s="2" t="s">
        <v>54</v>
      </c>
      <c r="E41" s="2" t="s">
        <v>50</v>
      </c>
      <c r="F41" s="2" t="s">
        <v>51</v>
      </c>
      <c r="G41" s="2" t="s">
        <v>16</v>
      </c>
      <c r="H41" s="2" t="s">
        <v>52</v>
      </c>
      <c r="K41" s="2">
        <v>0.3</v>
      </c>
      <c r="M41" s="2">
        <v>30.5</v>
      </c>
      <c r="N41" s="2" t="s">
        <v>80</v>
      </c>
      <c r="O41" s="2">
        <v>45930</v>
      </c>
      <c r="P41" s="2" t="s">
        <v>83</v>
      </c>
      <c r="Q41" s="2" t="s">
        <v>80</v>
      </c>
    </row>
    <row r="42" spans="1:17" x14ac:dyDescent="0.3">
      <c r="A42" s="42">
        <v>45856</v>
      </c>
      <c r="B42" s="2" t="s">
        <v>38</v>
      </c>
      <c r="C42" s="2" t="s">
        <v>14</v>
      </c>
      <c r="D42" s="2" t="s">
        <v>56</v>
      </c>
      <c r="E42" s="2" t="s">
        <v>17</v>
      </c>
      <c r="F42" s="2" t="s">
        <v>51</v>
      </c>
      <c r="G42" s="2" t="s">
        <v>16</v>
      </c>
      <c r="H42" s="2" t="s">
        <v>52</v>
      </c>
      <c r="K42" s="2">
        <v>0.3</v>
      </c>
      <c r="M42" s="2">
        <v>18.100000000000001</v>
      </c>
      <c r="N42" s="2" t="s">
        <v>53</v>
      </c>
      <c r="Q42" s="2" t="s">
        <v>53</v>
      </c>
    </row>
    <row r="43" spans="1:17" x14ac:dyDescent="0.3">
      <c r="A43" s="42">
        <v>45856</v>
      </c>
      <c r="B43" s="2" t="s">
        <v>38</v>
      </c>
      <c r="C43" s="2" t="s">
        <v>14</v>
      </c>
      <c r="D43" s="2" t="s">
        <v>57</v>
      </c>
      <c r="E43" s="2" t="s">
        <v>17</v>
      </c>
      <c r="F43" s="2" t="s">
        <v>51</v>
      </c>
      <c r="G43" s="2" t="s">
        <v>16</v>
      </c>
      <c r="H43" s="2" t="s">
        <v>52</v>
      </c>
      <c r="K43" s="2">
        <v>0.2</v>
      </c>
      <c r="M43" s="2">
        <v>13.7</v>
      </c>
      <c r="N43" s="2" t="s">
        <v>80</v>
      </c>
      <c r="O43" s="2">
        <v>45930</v>
      </c>
      <c r="P43" s="2" t="s">
        <v>81</v>
      </c>
      <c r="Q43" s="2" t="s">
        <v>80</v>
      </c>
    </row>
    <row r="44" spans="1:17" x14ac:dyDescent="0.3">
      <c r="A44" s="42">
        <v>45856</v>
      </c>
      <c r="B44" s="2" t="s">
        <v>38</v>
      </c>
      <c r="C44" s="2" t="s">
        <v>14</v>
      </c>
      <c r="D44" s="2" t="s">
        <v>60</v>
      </c>
      <c r="E44" s="2" t="s">
        <v>50</v>
      </c>
      <c r="F44" s="2" t="s">
        <v>51</v>
      </c>
      <c r="G44" s="2" t="s">
        <v>16</v>
      </c>
      <c r="H44" s="2" t="s">
        <v>52</v>
      </c>
      <c r="K44" s="2">
        <v>0.2</v>
      </c>
      <c r="M44" s="2">
        <v>12.2</v>
      </c>
      <c r="N44" s="2" t="s">
        <v>53</v>
      </c>
      <c r="Q44" s="2" t="s">
        <v>53</v>
      </c>
    </row>
    <row r="45" spans="1:17" x14ac:dyDescent="0.3">
      <c r="A45" s="42">
        <v>45856</v>
      </c>
      <c r="B45" s="2" t="s">
        <v>38</v>
      </c>
      <c r="C45" s="2" t="s">
        <v>14</v>
      </c>
      <c r="D45" s="2" t="s">
        <v>61</v>
      </c>
      <c r="E45" s="2" t="s">
        <v>50</v>
      </c>
      <c r="F45" s="2" t="s">
        <v>51</v>
      </c>
      <c r="G45" s="2" t="s">
        <v>16</v>
      </c>
      <c r="H45" s="2" t="s">
        <v>52</v>
      </c>
      <c r="K45" s="2">
        <v>0.2</v>
      </c>
      <c r="M45" s="2">
        <v>12</v>
      </c>
      <c r="N45" s="2" t="s">
        <v>53</v>
      </c>
      <c r="Q45" s="2" t="s">
        <v>53</v>
      </c>
    </row>
    <row r="46" spans="1:17" x14ac:dyDescent="0.3">
      <c r="A46" s="42">
        <v>45856</v>
      </c>
      <c r="B46" s="2" t="s">
        <v>38</v>
      </c>
      <c r="C46" s="2" t="s">
        <v>14</v>
      </c>
      <c r="D46" s="2" t="s">
        <v>71</v>
      </c>
      <c r="E46" s="2" t="s">
        <v>17</v>
      </c>
      <c r="F46" s="2" t="s">
        <v>51</v>
      </c>
      <c r="G46" s="2" t="s">
        <v>16</v>
      </c>
      <c r="H46" s="2" t="s">
        <v>52</v>
      </c>
      <c r="K46" s="2">
        <v>0.2</v>
      </c>
      <c r="M46" s="2">
        <v>6.5</v>
      </c>
      <c r="N46" s="2" t="s">
        <v>53</v>
      </c>
      <c r="Q46" s="2" t="s">
        <v>53</v>
      </c>
    </row>
    <row r="47" spans="1:17" x14ac:dyDescent="0.3">
      <c r="A47" s="42">
        <v>45856</v>
      </c>
      <c r="B47" s="2" t="s">
        <v>38</v>
      </c>
      <c r="C47" s="2" t="s">
        <v>14</v>
      </c>
      <c r="D47" s="2" t="s">
        <v>82</v>
      </c>
      <c r="E47" s="2" t="s">
        <v>20</v>
      </c>
      <c r="F47" s="2" t="s">
        <v>51</v>
      </c>
      <c r="G47" s="2" t="s">
        <v>16</v>
      </c>
      <c r="H47" s="2" t="s">
        <v>52</v>
      </c>
      <c r="K47" s="2">
        <v>0.2</v>
      </c>
      <c r="M47" s="2">
        <v>4.2</v>
      </c>
      <c r="N47" s="2" t="s">
        <v>53</v>
      </c>
      <c r="Q47" s="2" t="s">
        <v>53</v>
      </c>
    </row>
    <row r="48" spans="1:17" x14ac:dyDescent="0.3">
      <c r="A48" s="42">
        <v>45856</v>
      </c>
      <c r="B48" s="2" t="s">
        <v>38</v>
      </c>
      <c r="C48" s="2" t="s">
        <v>14</v>
      </c>
      <c r="D48" s="2" t="s">
        <v>70</v>
      </c>
      <c r="E48" s="2" t="s">
        <v>17</v>
      </c>
      <c r="F48" s="2" t="s">
        <v>51</v>
      </c>
      <c r="G48" s="2" t="s">
        <v>16</v>
      </c>
      <c r="H48" s="2" t="s">
        <v>52</v>
      </c>
      <c r="K48" s="2">
        <v>0.2</v>
      </c>
      <c r="M48" s="2">
        <v>4</v>
      </c>
      <c r="N48" s="2" t="s">
        <v>53</v>
      </c>
      <c r="Q48" s="2" t="s">
        <v>53</v>
      </c>
    </row>
    <row r="49" spans="1:17" x14ac:dyDescent="0.3">
      <c r="A49" s="42">
        <v>45859</v>
      </c>
      <c r="B49" s="2" t="s">
        <v>38</v>
      </c>
      <c r="C49" s="2" t="s">
        <v>14</v>
      </c>
      <c r="D49" s="2" t="s">
        <v>56</v>
      </c>
      <c r="E49" s="2" t="s">
        <v>17</v>
      </c>
      <c r="F49" s="2" t="s">
        <v>51</v>
      </c>
      <c r="G49" s="2" t="s">
        <v>16</v>
      </c>
      <c r="H49" s="2" t="s">
        <v>52</v>
      </c>
      <c r="K49" s="2">
        <v>0.3</v>
      </c>
      <c r="M49" s="2">
        <v>18.100000000000001</v>
      </c>
      <c r="N49" s="2" t="s">
        <v>53</v>
      </c>
      <c r="Q49" s="2" t="s">
        <v>53</v>
      </c>
    </row>
    <row r="50" spans="1:17" x14ac:dyDescent="0.3">
      <c r="A50" s="42">
        <v>45859</v>
      </c>
      <c r="B50" s="2" t="s">
        <v>38</v>
      </c>
      <c r="C50" s="2" t="s">
        <v>14</v>
      </c>
      <c r="D50" s="2" t="s">
        <v>72</v>
      </c>
      <c r="E50" s="2" t="s">
        <v>17</v>
      </c>
      <c r="F50" s="2" t="s">
        <v>51</v>
      </c>
      <c r="G50" s="2" t="s">
        <v>16</v>
      </c>
      <c r="H50" s="2" t="s">
        <v>52</v>
      </c>
      <c r="K50" s="2">
        <v>0.4</v>
      </c>
      <c r="M50" s="2">
        <v>7.6</v>
      </c>
      <c r="N50" s="2" t="s">
        <v>53</v>
      </c>
      <c r="Q50" s="2" t="s">
        <v>53</v>
      </c>
    </row>
    <row r="51" spans="1:17" x14ac:dyDescent="0.3">
      <c r="A51" s="42">
        <v>45859</v>
      </c>
      <c r="B51" s="2" t="s">
        <v>38</v>
      </c>
      <c r="C51" s="2" t="s">
        <v>14</v>
      </c>
      <c r="D51" s="2" t="s">
        <v>84</v>
      </c>
      <c r="E51" s="2" t="s">
        <v>17</v>
      </c>
      <c r="F51" s="2" t="s">
        <v>51</v>
      </c>
      <c r="G51" s="2" t="s">
        <v>16</v>
      </c>
      <c r="H51" s="2" t="s">
        <v>52</v>
      </c>
      <c r="K51" s="2">
        <v>0.5</v>
      </c>
      <c r="M51" s="2">
        <v>3.5</v>
      </c>
      <c r="N51" s="2" t="s">
        <v>53</v>
      </c>
      <c r="Q51" s="2" t="s">
        <v>53</v>
      </c>
    </row>
    <row r="52" spans="1:17" x14ac:dyDescent="0.3">
      <c r="A52" s="42">
        <v>45860</v>
      </c>
      <c r="B52" s="2" t="s">
        <v>38</v>
      </c>
      <c r="C52" s="2" t="s">
        <v>14</v>
      </c>
      <c r="D52" s="2" t="s">
        <v>85</v>
      </c>
      <c r="E52" s="2" t="s">
        <v>17</v>
      </c>
      <c r="F52" s="2" t="s">
        <v>51</v>
      </c>
      <c r="G52" s="2" t="s">
        <v>16</v>
      </c>
      <c r="H52" s="2" t="s">
        <v>52</v>
      </c>
      <c r="K52" s="2">
        <v>1</v>
      </c>
      <c r="M52" s="2">
        <v>4.7</v>
      </c>
      <c r="N52" s="2" t="s">
        <v>53</v>
      </c>
      <c r="Q52" s="2" t="s">
        <v>53</v>
      </c>
    </row>
    <row r="53" spans="1:17" x14ac:dyDescent="0.3">
      <c r="A53" s="42">
        <v>45860</v>
      </c>
      <c r="B53" s="2" t="s">
        <v>38</v>
      </c>
      <c r="C53" s="2" t="s">
        <v>14</v>
      </c>
      <c r="D53" s="2" t="s">
        <v>86</v>
      </c>
      <c r="E53" s="2" t="s">
        <v>15</v>
      </c>
      <c r="F53" s="2" t="s">
        <v>51</v>
      </c>
      <c r="G53" s="2" t="s">
        <v>16</v>
      </c>
      <c r="H53" s="2" t="s">
        <v>52</v>
      </c>
      <c r="K53" s="2">
        <v>1</v>
      </c>
      <c r="M53" s="2">
        <v>4</v>
      </c>
      <c r="N53" s="2" t="s">
        <v>53</v>
      </c>
      <c r="Q53" s="2" t="s">
        <v>53</v>
      </c>
    </row>
    <row r="54" spans="1:17" x14ac:dyDescent="0.3">
      <c r="A54" s="42">
        <v>45861</v>
      </c>
      <c r="B54" s="2" t="s">
        <v>38</v>
      </c>
      <c r="C54" s="2" t="s">
        <v>14</v>
      </c>
      <c r="D54" s="2" t="s">
        <v>59</v>
      </c>
      <c r="E54" s="2" t="s">
        <v>17</v>
      </c>
      <c r="F54" s="2" t="s">
        <v>51</v>
      </c>
      <c r="G54" s="2" t="s">
        <v>16</v>
      </c>
      <c r="H54" s="2" t="s">
        <v>52</v>
      </c>
      <c r="K54" s="2">
        <v>0.3</v>
      </c>
      <c r="M54" s="2">
        <v>14.5</v>
      </c>
      <c r="N54" s="2" t="s">
        <v>53</v>
      </c>
      <c r="Q54" s="2" t="s">
        <v>53</v>
      </c>
    </row>
    <row r="55" spans="1:17" x14ac:dyDescent="0.3">
      <c r="A55" s="42">
        <v>45861</v>
      </c>
      <c r="B55" s="2" t="s">
        <v>38</v>
      </c>
      <c r="C55" s="2" t="s">
        <v>14</v>
      </c>
      <c r="D55" s="2" t="s">
        <v>86</v>
      </c>
      <c r="E55" s="2" t="s">
        <v>15</v>
      </c>
      <c r="F55" s="2" t="s">
        <v>51</v>
      </c>
      <c r="G55" s="2" t="s">
        <v>16</v>
      </c>
      <c r="H55" s="2" t="s">
        <v>52</v>
      </c>
      <c r="K55" s="2">
        <v>0.3</v>
      </c>
      <c r="M55" s="2">
        <v>4</v>
      </c>
      <c r="N55" s="2" t="s">
        <v>53</v>
      </c>
      <c r="Q55" s="2" t="s">
        <v>53</v>
      </c>
    </row>
    <row r="56" spans="1:17" x14ac:dyDescent="0.3">
      <c r="A56" s="42">
        <v>45861</v>
      </c>
      <c r="B56" s="2" t="s">
        <v>38</v>
      </c>
      <c r="C56" s="2" t="s">
        <v>14</v>
      </c>
      <c r="D56" s="2" t="s">
        <v>86</v>
      </c>
      <c r="E56" s="2" t="s">
        <v>15</v>
      </c>
      <c r="F56" s="2" t="s">
        <v>51</v>
      </c>
      <c r="G56" s="2" t="s">
        <v>16</v>
      </c>
      <c r="H56" s="2" t="s">
        <v>52</v>
      </c>
      <c r="K56" s="2">
        <v>0.3</v>
      </c>
      <c r="M56" s="2">
        <v>4</v>
      </c>
      <c r="N56" s="2" t="s">
        <v>53</v>
      </c>
      <c r="Q56" s="2" t="s">
        <v>53</v>
      </c>
    </row>
    <row r="57" spans="1:17" x14ac:dyDescent="0.3">
      <c r="A57" s="42">
        <v>45861</v>
      </c>
      <c r="B57" s="2" t="s">
        <v>38</v>
      </c>
      <c r="C57" s="2" t="s">
        <v>14</v>
      </c>
      <c r="D57" s="2" t="s">
        <v>86</v>
      </c>
      <c r="E57" s="2" t="s">
        <v>15</v>
      </c>
      <c r="F57" s="2" t="s">
        <v>51</v>
      </c>
      <c r="G57" s="2" t="s">
        <v>16</v>
      </c>
      <c r="H57" s="2" t="s">
        <v>52</v>
      </c>
      <c r="K57" s="2">
        <v>2</v>
      </c>
      <c r="M57" s="2">
        <v>4</v>
      </c>
      <c r="N57" s="2" t="s">
        <v>53</v>
      </c>
      <c r="Q57" s="2" t="s">
        <v>53</v>
      </c>
    </row>
    <row r="58" spans="1:17" x14ac:dyDescent="0.3">
      <c r="A58" s="42">
        <v>45863</v>
      </c>
      <c r="B58" s="2" t="s">
        <v>38</v>
      </c>
      <c r="C58" s="2" t="s">
        <v>14</v>
      </c>
      <c r="D58" s="2" t="s">
        <v>72</v>
      </c>
      <c r="E58" s="2" t="s">
        <v>17</v>
      </c>
      <c r="F58" s="2" t="s">
        <v>51</v>
      </c>
      <c r="G58" s="2" t="s">
        <v>16</v>
      </c>
      <c r="H58" s="2" t="s">
        <v>52</v>
      </c>
      <c r="K58" s="2">
        <v>0.3</v>
      </c>
      <c r="M58" s="2">
        <v>7.6</v>
      </c>
      <c r="N58" s="2" t="s">
        <v>53</v>
      </c>
      <c r="Q58" s="2" t="s">
        <v>53</v>
      </c>
    </row>
    <row r="59" spans="1:17" x14ac:dyDescent="0.3">
      <c r="A59" s="42">
        <v>45865</v>
      </c>
      <c r="B59" s="2" t="s">
        <v>38</v>
      </c>
      <c r="C59" s="2" t="s">
        <v>14</v>
      </c>
      <c r="D59" s="2" t="s">
        <v>55</v>
      </c>
      <c r="E59" s="2" t="s">
        <v>17</v>
      </c>
      <c r="F59" s="2" t="s">
        <v>51</v>
      </c>
      <c r="G59" s="2" t="s">
        <v>16</v>
      </c>
      <c r="H59" s="2" t="s">
        <v>52</v>
      </c>
      <c r="K59" s="2">
        <v>2.5</v>
      </c>
      <c r="M59" s="2">
        <v>38.4</v>
      </c>
      <c r="N59" s="2" t="s">
        <v>53</v>
      </c>
      <c r="Q59" s="2" t="s">
        <v>53</v>
      </c>
    </row>
    <row r="60" spans="1:17" x14ac:dyDescent="0.3">
      <c r="A60" s="42">
        <v>45866</v>
      </c>
      <c r="B60" s="2" t="s">
        <v>38</v>
      </c>
      <c r="C60" s="2" t="s">
        <v>14</v>
      </c>
      <c r="D60" s="2" t="s">
        <v>55</v>
      </c>
      <c r="E60" s="2" t="s">
        <v>17</v>
      </c>
      <c r="F60" s="2" t="s">
        <v>51</v>
      </c>
      <c r="G60" s="2" t="s">
        <v>16</v>
      </c>
      <c r="H60" s="2" t="s">
        <v>52</v>
      </c>
      <c r="K60" s="2">
        <v>2</v>
      </c>
      <c r="M60" s="2">
        <v>38.4</v>
      </c>
      <c r="N60" s="2" t="s">
        <v>53</v>
      </c>
      <c r="Q60" s="2" t="s">
        <v>53</v>
      </c>
    </row>
    <row r="61" spans="1:17" x14ac:dyDescent="0.3">
      <c r="A61" s="42">
        <v>45866</v>
      </c>
      <c r="B61" s="2" t="s">
        <v>38</v>
      </c>
      <c r="C61" s="2" t="s">
        <v>14</v>
      </c>
      <c r="D61" s="2" t="s">
        <v>71</v>
      </c>
      <c r="E61" s="2" t="s">
        <v>17</v>
      </c>
      <c r="F61" s="2" t="s">
        <v>51</v>
      </c>
      <c r="G61" s="2" t="s">
        <v>16</v>
      </c>
      <c r="H61" s="2" t="s">
        <v>52</v>
      </c>
      <c r="K61" s="2">
        <v>0.3</v>
      </c>
      <c r="M61" s="2">
        <v>6.5</v>
      </c>
      <c r="N61" s="2" t="s">
        <v>53</v>
      </c>
      <c r="Q61" s="2" t="s">
        <v>53</v>
      </c>
    </row>
    <row r="62" spans="1:17" x14ac:dyDescent="0.3">
      <c r="A62" s="42">
        <v>45867</v>
      </c>
      <c r="B62" s="2" t="s">
        <v>38</v>
      </c>
      <c r="C62" s="2" t="s">
        <v>14</v>
      </c>
      <c r="D62" s="2" t="s">
        <v>58</v>
      </c>
      <c r="E62" s="2" t="s">
        <v>15</v>
      </c>
      <c r="F62" s="2" t="s">
        <v>51</v>
      </c>
      <c r="G62" s="2" t="s">
        <v>16</v>
      </c>
      <c r="H62" s="2" t="s">
        <v>52</v>
      </c>
      <c r="K62" s="2">
        <v>2</v>
      </c>
      <c r="M62" s="2">
        <v>15.4</v>
      </c>
      <c r="N62" s="2" t="s">
        <v>53</v>
      </c>
    </row>
    <row r="63" spans="1:17" x14ac:dyDescent="0.3">
      <c r="A63" s="42">
        <v>45867</v>
      </c>
      <c r="B63" s="2" t="s">
        <v>38</v>
      </c>
      <c r="C63" s="2" t="s">
        <v>14</v>
      </c>
      <c r="D63" s="2" t="s">
        <v>58</v>
      </c>
      <c r="E63" s="2" t="s">
        <v>15</v>
      </c>
      <c r="F63" s="2" t="s">
        <v>51</v>
      </c>
      <c r="G63" s="2" t="s">
        <v>16</v>
      </c>
      <c r="H63" s="2" t="s">
        <v>52</v>
      </c>
      <c r="K63" s="2">
        <v>0.3</v>
      </c>
      <c r="M63" s="2">
        <v>15.4</v>
      </c>
      <c r="N63" s="2" t="s">
        <v>53</v>
      </c>
    </row>
    <row r="64" spans="1:17" x14ac:dyDescent="0.3">
      <c r="A64" s="42">
        <v>45867</v>
      </c>
      <c r="B64" s="2" t="s">
        <v>38</v>
      </c>
      <c r="C64" s="2" t="s">
        <v>14</v>
      </c>
      <c r="D64" s="2" t="s">
        <v>58</v>
      </c>
      <c r="E64" s="2" t="s">
        <v>15</v>
      </c>
      <c r="F64" s="2" t="s">
        <v>51</v>
      </c>
      <c r="G64" s="2" t="s">
        <v>16</v>
      </c>
      <c r="H64" s="2" t="s">
        <v>52</v>
      </c>
      <c r="K64" s="2">
        <v>0.5</v>
      </c>
      <c r="M64" s="2">
        <v>15.4</v>
      </c>
      <c r="N64" s="2" t="s">
        <v>53</v>
      </c>
    </row>
    <row r="65" spans="1:17" x14ac:dyDescent="0.3">
      <c r="A65" s="42">
        <v>45867</v>
      </c>
      <c r="B65" s="2" t="s">
        <v>38</v>
      </c>
      <c r="C65" s="2" t="s">
        <v>14</v>
      </c>
      <c r="D65" s="2" t="s">
        <v>64</v>
      </c>
      <c r="E65" s="2" t="s">
        <v>17</v>
      </c>
      <c r="F65" s="2" t="s">
        <v>51</v>
      </c>
      <c r="G65" s="2" t="s">
        <v>16</v>
      </c>
      <c r="H65" s="2" t="s">
        <v>52</v>
      </c>
      <c r="K65" s="2">
        <v>0.3</v>
      </c>
      <c r="M65" s="2">
        <v>12.3</v>
      </c>
      <c r="N65" s="2" t="s">
        <v>53</v>
      </c>
      <c r="Q65" s="2" t="s">
        <v>53</v>
      </c>
    </row>
    <row r="66" spans="1:17" x14ac:dyDescent="0.3">
      <c r="A66" s="42">
        <v>45867</v>
      </c>
      <c r="B66" s="2" t="s">
        <v>38</v>
      </c>
      <c r="C66" s="2" t="s">
        <v>14</v>
      </c>
      <c r="D66" s="2" t="s">
        <v>71</v>
      </c>
      <c r="E66" s="2" t="s">
        <v>17</v>
      </c>
      <c r="F66" s="2" t="s">
        <v>51</v>
      </c>
      <c r="G66" s="2" t="s">
        <v>16</v>
      </c>
      <c r="H66" s="2" t="s">
        <v>52</v>
      </c>
      <c r="K66" s="2">
        <v>0.3</v>
      </c>
      <c r="M66" s="2">
        <v>6.5</v>
      </c>
      <c r="N66" s="2" t="s">
        <v>53</v>
      </c>
      <c r="Q66" s="2" t="s">
        <v>53</v>
      </c>
    </row>
    <row r="67" spans="1:17" x14ac:dyDescent="0.3">
      <c r="A67" s="42">
        <v>45867</v>
      </c>
      <c r="B67" s="2" t="s">
        <v>38</v>
      </c>
      <c r="C67" s="2" t="s">
        <v>14</v>
      </c>
      <c r="D67" s="2" t="s">
        <v>84</v>
      </c>
      <c r="E67" s="2" t="s">
        <v>17</v>
      </c>
      <c r="F67" s="2" t="s">
        <v>51</v>
      </c>
      <c r="G67" s="2" t="s">
        <v>16</v>
      </c>
      <c r="H67" s="2" t="s">
        <v>52</v>
      </c>
      <c r="K67" s="2">
        <v>0.5</v>
      </c>
      <c r="M67" s="2">
        <v>3.5</v>
      </c>
      <c r="N67" s="2" t="s">
        <v>53</v>
      </c>
      <c r="Q67" s="2" t="s">
        <v>53</v>
      </c>
    </row>
    <row r="68" spans="1:17" x14ac:dyDescent="0.3">
      <c r="A68" s="42">
        <v>45880</v>
      </c>
      <c r="B68" s="2" t="s">
        <v>38</v>
      </c>
      <c r="C68" s="2" t="s">
        <v>14</v>
      </c>
      <c r="D68" s="2" t="s">
        <v>87</v>
      </c>
      <c r="E68" s="2" t="s">
        <v>17</v>
      </c>
      <c r="F68" s="2" t="s">
        <v>51</v>
      </c>
      <c r="G68" s="2" t="s">
        <v>16</v>
      </c>
      <c r="H68" s="2" t="s">
        <v>52</v>
      </c>
      <c r="K68" s="2">
        <v>1.5</v>
      </c>
      <c r="M68" s="2">
        <v>4.5999999999999996</v>
      </c>
      <c r="N68" s="2" t="s">
        <v>53</v>
      </c>
      <c r="Q68" s="2" t="s">
        <v>53</v>
      </c>
    </row>
    <row r="69" spans="1:17" x14ac:dyDescent="0.3">
      <c r="A69" s="42">
        <v>45880</v>
      </c>
      <c r="B69" s="2" t="s">
        <v>38</v>
      </c>
      <c r="C69" s="2" t="s">
        <v>14</v>
      </c>
      <c r="D69" s="2" t="s">
        <v>87</v>
      </c>
      <c r="E69" s="2" t="s">
        <v>17</v>
      </c>
      <c r="F69" s="2" t="s">
        <v>51</v>
      </c>
      <c r="G69" s="2" t="s">
        <v>16</v>
      </c>
      <c r="H69" s="2" t="s">
        <v>52</v>
      </c>
      <c r="K69" s="2">
        <v>1.5</v>
      </c>
      <c r="M69" s="2">
        <v>4.5999999999999996</v>
      </c>
      <c r="N69" s="2" t="s">
        <v>53</v>
      </c>
      <c r="Q69" s="2" t="s">
        <v>53</v>
      </c>
    </row>
    <row r="70" spans="1:17" x14ac:dyDescent="0.3">
      <c r="A70" s="42">
        <v>45880</v>
      </c>
      <c r="B70" s="2" t="s">
        <v>38</v>
      </c>
      <c r="C70" s="2" t="s">
        <v>14</v>
      </c>
      <c r="D70" s="2" t="s">
        <v>88</v>
      </c>
      <c r="E70" s="2" t="s">
        <v>21</v>
      </c>
      <c r="F70" s="2" t="s">
        <v>51</v>
      </c>
      <c r="G70" s="2" t="s">
        <v>16</v>
      </c>
      <c r="H70" s="2" t="s">
        <v>52</v>
      </c>
      <c r="K70" s="2">
        <v>0.4</v>
      </c>
      <c r="M70" s="2">
        <v>0.7</v>
      </c>
      <c r="N70" s="2" t="s">
        <v>53</v>
      </c>
      <c r="Q70" s="2" t="s">
        <v>53</v>
      </c>
    </row>
    <row r="71" spans="1:17" x14ac:dyDescent="0.3">
      <c r="A71" s="42">
        <v>45881</v>
      </c>
      <c r="B71" s="2" t="s">
        <v>38</v>
      </c>
      <c r="C71" s="2" t="s">
        <v>14</v>
      </c>
      <c r="D71" s="2" t="s">
        <v>89</v>
      </c>
      <c r="E71" s="2" t="s">
        <v>18</v>
      </c>
      <c r="F71" s="2" t="s">
        <v>51</v>
      </c>
      <c r="G71" s="2" t="s">
        <v>16</v>
      </c>
      <c r="H71" s="2" t="s">
        <v>52</v>
      </c>
      <c r="K71" s="2">
        <v>1.5</v>
      </c>
      <c r="M71" s="2">
        <v>13.4</v>
      </c>
      <c r="N71" s="2" t="s">
        <v>53</v>
      </c>
      <c r="Q71" s="2" t="s">
        <v>53</v>
      </c>
    </row>
    <row r="72" spans="1:17" x14ac:dyDescent="0.3">
      <c r="A72" s="42">
        <v>45881</v>
      </c>
      <c r="B72" s="2" t="s">
        <v>38</v>
      </c>
      <c r="C72" s="2" t="s">
        <v>14</v>
      </c>
      <c r="D72" s="2" t="s">
        <v>71</v>
      </c>
      <c r="E72" s="2" t="s">
        <v>17</v>
      </c>
      <c r="F72" s="2" t="s">
        <v>51</v>
      </c>
      <c r="G72" s="2" t="s">
        <v>16</v>
      </c>
      <c r="H72" s="2" t="s">
        <v>52</v>
      </c>
      <c r="K72" s="2">
        <v>0.5</v>
      </c>
      <c r="M72" s="2">
        <v>6.5</v>
      </c>
      <c r="N72" s="2" t="s">
        <v>53</v>
      </c>
      <c r="Q72" s="2" t="s">
        <v>53</v>
      </c>
    </row>
    <row r="73" spans="1:17" x14ac:dyDescent="0.3">
      <c r="A73" s="42">
        <v>45881</v>
      </c>
      <c r="B73" s="2" t="s">
        <v>38</v>
      </c>
      <c r="C73" s="2" t="s">
        <v>14</v>
      </c>
      <c r="D73" s="2" t="s">
        <v>71</v>
      </c>
      <c r="E73" s="2" t="s">
        <v>17</v>
      </c>
      <c r="F73" s="2" t="s">
        <v>51</v>
      </c>
      <c r="G73" s="2" t="s">
        <v>16</v>
      </c>
      <c r="H73" s="2" t="s">
        <v>52</v>
      </c>
      <c r="K73" s="2">
        <v>2</v>
      </c>
      <c r="M73" s="2">
        <v>6.5</v>
      </c>
      <c r="N73" s="2" t="s">
        <v>53</v>
      </c>
      <c r="Q73" s="2" t="s">
        <v>53</v>
      </c>
    </row>
    <row r="74" spans="1:17" x14ac:dyDescent="0.3">
      <c r="A74" s="42">
        <v>45881</v>
      </c>
      <c r="B74" s="2" t="s">
        <v>38</v>
      </c>
      <c r="C74" s="2" t="s">
        <v>14</v>
      </c>
      <c r="D74" s="2" t="s">
        <v>71</v>
      </c>
      <c r="E74" s="2" t="s">
        <v>17</v>
      </c>
      <c r="F74" s="2" t="s">
        <v>51</v>
      </c>
      <c r="G74" s="2" t="s">
        <v>16</v>
      </c>
      <c r="H74" s="2" t="s">
        <v>52</v>
      </c>
      <c r="K74" s="2">
        <v>0.5</v>
      </c>
      <c r="M74" s="2">
        <v>6.5</v>
      </c>
      <c r="N74" s="2" t="s">
        <v>53</v>
      </c>
      <c r="Q74" s="2" t="s">
        <v>53</v>
      </c>
    </row>
    <row r="75" spans="1:17" x14ac:dyDescent="0.3">
      <c r="A75" s="42">
        <v>45881</v>
      </c>
      <c r="B75" s="2" t="s">
        <v>38</v>
      </c>
      <c r="C75" s="2" t="s">
        <v>14</v>
      </c>
      <c r="D75" s="2" t="s">
        <v>84</v>
      </c>
      <c r="E75" s="2" t="s">
        <v>17</v>
      </c>
      <c r="F75" s="2" t="s">
        <v>51</v>
      </c>
      <c r="G75" s="2" t="s">
        <v>16</v>
      </c>
      <c r="H75" s="2" t="s">
        <v>52</v>
      </c>
      <c r="K75" s="2">
        <v>0.3</v>
      </c>
      <c r="M75" s="2">
        <v>3.5</v>
      </c>
      <c r="N75" s="2" t="s">
        <v>53</v>
      </c>
      <c r="Q75" s="2" t="s">
        <v>53</v>
      </c>
    </row>
    <row r="76" spans="1:17" x14ac:dyDescent="0.3">
      <c r="A76" s="42">
        <v>45881</v>
      </c>
      <c r="B76" s="2" t="s">
        <v>38</v>
      </c>
      <c r="C76" s="2" t="s">
        <v>14</v>
      </c>
      <c r="D76" s="2" t="s">
        <v>84</v>
      </c>
      <c r="E76" s="2" t="s">
        <v>17</v>
      </c>
      <c r="F76" s="2" t="s">
        <v>51</v>
      </c>
      <c r="G76" s="2" t="s">
        <v>16</v>
      </c>
      <c r="H76" s="2" t="s">
        <v>52</v>
      </c>
      <c r="K76" s="2">
        <v>0.3</v>
      </c>
      <c r="M76" s="2">
        <v>3.5</v>
      </c>
      <c r="N76" s="2" t="s">
        <v>53</v>
      </c>
      <c r="Q76" s="2" t="s">
        <v>53</v>
      </c>
    </row>
    <row r="77" spans="1:17" x14ac:dyDescent="0.3">
      <c r="A77" s="42">
        <v>45882</v>
      </c>
      <c r="B77" s="2" t="s">
        <v>38</v>
      </c>
      <c r="C77" s="2" t="s">
        <v>14</v>
      </c>
      <c r="D77" s="2" t="s">
        <v>55</v>
      </c>
      <c r="E77" s="2" t="s">
        <v>17</v>
      </c>
      <c r="F77" s="2" t="s">
        <v>51</v>
      </c>
      <c r="G77" s="2" t="s">
        <v>16</v>
      </c>
      <c r="H77" s="2" t="s">
        <v>52</v>
      </c>
      <c r="K77" s="2">
        <v>2.1</v>
      </c>
      <c r="M77" s="2">
        <v>38.4</v>
      </c>
      <c r="N77" s="2" t="s">
        <v>53</v>
      </c>
      <c r="Q77" s="2" t="s">
        <v>53</v>
      </c>
    </row>
    <row r="78" spans="1:17" x14ac:dyDescent="0.3">
      <c r="A78" s="42">
        <v>45882</v>
      </c>
      <c r="B78" s="2" t="s">
        <v>38</v>
      </c>
      <c r="C78" s="2" t="s">
        <v>14</v>
      </c>
      <c r="D78" s="2" t="s">
        <v>55</v>
      </c>
      <c r="E78" s="2" t="s">
        <v>17</v>
      </c>
      <c r="F78" s="2" t="s">
        <v>51</v>
      </c>
      <c r="G78" s="2" t="s">
        <v>16</v>
      </c>
      <c r="H78" s="2" t="s">
        <v>52</v>
      </c>
      <c r="K78" s="2">
        <v>0.3</v>
      </c>
      <c r="M78" s="2">
        <v>38.4</v>
      </c>
      <c r="N78" s="2" t="s">
        <v>53</v>
      </c>
      <c r="Q78" s="2" t="s">
        <v>53</v>
      </c>
    </row>
    <row r="79" spans="1:17" x14ac:dyDescent="0.3">
      <c r="A79" s="42">
        <v>45882</v>
      </c>
      <c r="B79" s="2" t="s">
        <v>38</v>
      </c>
      <c r="C79" s="2" t="s">
        <v>14</v>
      </c>
      <c r="D79" s="2" t="s">
        <v>55</v>
      </c>
      <c r="E79" s="2" t="s">
        <v>17</v>
      </c>
      <c r="F79" s="2" t="s">
        <v>51</v>
      </c>
      <c r="G79" s="2" t="s">
        <v>16</v>
      </c>
      <c r="H79" s="2" t="s">
        <v>52</v>
      </c>
      <c r="K79" s="2">
        <v>2</v>
      </c>
      <c r="M79" s="2">
        <v>38.4</v>
      </c>
      <c r="N79" s="2" t="s">
        <v>53</v>
      </c>
      <c r="Q79" s="2" t="s">
        <v>53</v>
      </c>
    </row>
    <row r="80" spans="1:17" x14ac:dyDescent="0.3">
      <c r="A80" s="42">
        <v>45882</v>
      </c>
      <c r="B80" s="2" t="s">
        <v>38</v>
      </c>
      <c r="C80" s="2" t="s">
        <v>14</v>
      </c>
      <c r="D80" s="2" t="s">
        <v>89</v>
      </c>
      <c r="E80" s="2" t="s">
        <v>18</v>
      </c>
      <c r="F80" s="2" t="s">
        <v>51</v>
      </c>
      <c r="G80" s="2" t="s">
        <v>16</v>
      </c>
      <c r="H80" s="2" t="s">
        <v>52</v>
      </c>
      <c r="K80" s="2">
        <v>0.2</v>
      </c>
      <c r="M80" s="2">
        <v>13.4</v>
      </c>
      <c r="N80" s="2" t="s">
        <v>53</v>
      </c>
      <c r="Q80" s="2" t="s">
        <v>53</v>
      </c>
    </row>
    <row r="81" spans="1:17" x14ac:dyDescent="0.3">
      <c r="A81" s="42">
        <v>45882</v>
      </c>
      <c r="B81" s="2" t="s">
        <v>38</v>
      </c>
      <c r="C81" s="2" t="s">
        <v>14</v>
      </c>
      <c r="D81" s="2" t="s">
        <v>87</v>
      </c>
      <c r="E81" s="2" t="s">
        <v>17</v>
      </c>
      <c r="F81" s="2" t="s">
        <v>51</v>
      </c>
      <c r="G81" s="2" t="s">
        <v>16</v>
      </c>
      <c r="H81" s="2" t="s">
        <v>52</v>
      </c>
      <c r="K81" s="2">
        <v>0.3</v>
      </c>
      <c r="M81" s="2">
        <v>4.5999999999999996</v>
      </c>
      <c r="N81" s="2" t="s">
        <v>53</v>
      </c>
      <c r="Q81" s="2" t="s">
        <v>53</v>
      </c>
    </row>
    <row r="82" spans="1:17" x14ac:dyDescent="0.3">
      <c r="A82" s="42">
        <v>45882</v>
      </c>
      <c r="B82" s="2" t="s">
        <v>38</v>
      </c>
      <c r="C82" s="2" t="s">
        <v>14</v>
      </c>
      <c r="D82" s="2" t="s">
        <v>87</v>
      </c>
      <c r="E82" s="2" t="s">
        <v>17</v>
      </c>
      <c r="F82" s="2" t="s">
        <v>69</v>
      </c>
      <c r="G82" s="2" t="s">
        <v>19</v>
      </c>
      <c r="H82" s="2" t="s">
        <v>52</v>
      </c>
      <c r="K82" s="2">
        <v>0.7</v>
      </c>
      <c r="M82" s="2">
        <v>4.5999999999999996</v>
      </c>
      <c r="N82" s="2" t="s">
        <v>53</v>
      </c>
      <c r="Q82" s="2" t="s">
        <v>53</v>
      </c>
    </row>
    <row r="83" spans="1:17" x14ac:dyDescent="0.3">
      <c r="A83" s="42">
        <v>45882</v>
      </c>
      <c r="B83" s="2" t="s">
        <v>38</v>
      </c>
      <c r="C83" s="2" t="s">
        <v>14</v>
      </c>
      <c r="D83" s="2" t="s">
        <v>82</v>
      </c>
      <c r="E83" s="2" t="s">
        <v>20</v>
      </c>
      <c r="F83" s="2" t="s">
        <v>51</v>
      </c>
      <c r="G83" s="2" t="s">
        <v>16</v>
      </c>
      <c r="H83" s="2" t="s">
        <v>52</v>
      </c>
      <c r="K83" s="2">
        <v>0.2</v>
      </c>
      <c r="M83" s="2">
        <v>4.2</v>
      </c>
      <c r="N83" s="2" t="s">
        <v>53</v>
      </c>
      <c r="Q83" s="2" t="s">
        <v>53</v>
      </c>
    </row>
    <row r="84" spans="1:17" x14ac:dyDescent="0.3">
      <c r="A84" s="42">
        <v>45882</v>
      </c>
      <c r="B84" s="2" t="s">
        <v>38</v>
      </c>
      <c r="C84" s="2" t="s">
        <v>14</v>
      </c>
      <c r="D84" s="2" t="s">
        <v>88</v>
      </c>
      <c r="E84" s="2" t="s">
        <v>21</v>
      </c>
      <c r="F84" s="2" t="s">
        <v>51</v>
      </c>
      <c r="G84" s="2" t="s">
        <v>16</v>
      </c>
      <c r="H84" s="2" t="s">
        <v>52</v>
      </c>
      <c r="K84" s="2">
        <v>0.3</v>
      </c>
      <c r="M84" s="2">
        <v>0.7</v>
      </c>
      <c r="N84" s="2" t="s">
        <v>53</v>
      </c>
      <c r="Q84" s="2" t="s">
        <v>53</v>
      </c>
    </row>
    <row r="85" spans="1:17" x14ac:dyDescent="0.3">
      <c r="A85" s="42">
        <v>45883</v>
      </c>
      <c r="B85" s="2" t="s">
        <v>38</v>
      </c>
      <c r="C85" s="2" t="s">
        <v>14</v>
      </c>
      <c r="D85" s="2" t="s">
        <v>89</v>
      </c>
      <c r="E85" s="2" t="s">
        <v>18</v>
      </c>
      <c r="F85" s="2" t="s">
        <v>51</v>
      </c>
      <c r="G85" s="2" t="s">
        <v>16</v>
      </c>
      <c r="H85" s="2" t="s">
        <v>52</v>
      </c>
      <c r="K85" s="2">
        <v>1.3</v>
      </c>
      <c r="M85" s="2">
        <v>13.4</v>
      </c>
      <c r="N85" s="2" t="s">
        <v>53</v>
      </c>
      <c r="Q85" s="2" t="s">
        <v>53</v>
      </c>
    </row>
    <row r="86" spans="1:17" x14ac:dyDescent="0.3">
      <c r="A86" s="42">
        <v>45887</v>
      </c>
      <c r="B86" s="2" t="s">
        <v>38</v>
      </c>
      <c r="C86" s="2" t="s">
        <v>14</v>
      </c>
      <c r="D86" s="2" t="s">
        <v>89</v>
      </c>
      <c r="E86" s="2" t="s">
        <v>18</v>
      </c>
      <c r="F86" s="2" t="s">
        <v>51</v>
      </c>
      <c r="G86" s="2" t="s">
        <v>16</v>
      </c>
      <c r="H86" s="2" t="s">
        <v>52</v>
      </c>
      <c r="K86" s="2">
        <v>0.9</v>
      </c>
      <c r="M86" s="2">
        <v>13.4</v>
      </c>
      <c r="N86" s="2" t="s">
        <v>53</v>
      </c>
      <c r="Q86" s="2" t="s">
        <v>53</v>
      </c>
    </row>
    <row r="87" spans="1:17" x14ac:dyDescent="0.3">
      <c r="A87" s="42">
        <v>45887</v>
      </c>
      <c r="B87" s="2" t="s">
        <v>38</v>
      </c>
      <c r="C87" s="2" t="s">
        <v>14</v>
      </c>
      <c r="D87" s="2" t="s">
        <v>89</v>
      </c>
      <c r="E87" s="2" t="s">
        <v>18</v>
      </c>
      <c r="F87" s="2" t="s">
        <v>51</v>
      </c>
      <c r="G87" s="2" t="s">
        <v>16</v>
      </c>
      <c r="H87" s="2" t="s">
        <v>52</v>
      </c>
      <c r="K87" s="2">
        <v>0.2</v>
      </c>
      <c r="M87" s="2">
        <v>13.4</v>
      </c>
      <c r="N87" s="2" t="s">
        <v>53</v>
      </c>
      <c r="Q87" s="2" t="s">
        <v>53</v>
      </c>
    </row>
    <row r="88" spans="1:17" x14ac:dyDescent="0.3">
      <c r="A88" s="42">
        <v>45887</v>
      </c>
      <c r="B88" s="2" t="s">
        <v>38</v>
      </c>
      <c r="C88" s="2" t="s">
        <v>14</v>
      </c>
      <c r="D88" s="2" t="s">
        <v>89</v>
      </c>
      <c r="E88" s="2" t="s">
        <v>18</v>
      </c>
      <c r="F88" s="2" t="s">
        <v>51</v>
      </c>
      <c r="G88" s="2" t="s">
        <v>16</v>
      </c>
      <c r="H88" s="2" t="s">
        <v>52</v>
      </c>
      <c r="K88" s="2">
        <v>0.8</v>
      </c>
      <c r="M88" s="2">
        <v>13.4</v>
      </c>
      <c r="N88" s="2" t="s">
        <v>53</v>
      </c>
      <c r="Q88" s="2" t="s">
        <v>53</v>
      </c>
    </row>
    <row r="89" spans="1:17" x14ac:dyDescent="0.3">
      <c r="A89" s="42">
        <v>45888</v>
      </c>
      <c r="B89" s="2" t="s">
        <v>38</v>
      </c>
      <c r="C89" s="2" t="s">
        <v>14</v>
      </c>
      <c r="D89" s="2" t="s">
        <v>89</v>
      </c>
      <c r="E89" s="2" t="s">
        <v>18</v>
      </c>
      <c r="F89" s="2" t="s">
        <v>51</v>
      </c>
      <c r="G89" s="2" t="s">
        <v>16</v>
      </c>
      <c r="H89" s="2" t="s">
        <v>52</v>
      </c>
      <c r="K89" s="2">
        <v>0.5</v>
      </c>
      <c r="M89" s="2">
        <v>13.4</v>
      </c>
      <c r="N89" s="2" t="s">
        <v>53</v>
      </c>
      <c r="Q89" s="2" t="s">
        <v>53</v>
      </c>
    </row>
    <row r="90" spans="1:17" x14ac:dyDescent="0.3">
      <c r="A90" s="42">
        <v>45888</v>
      </c>
      <c r="B90" s="2" t="s">
        <v>38</v>
      </c>
      <c r="C90" s="2" t="s">
        <v>14</v>
      </c>
      <c r="D90" s="2" t="s">
        <v>82</v>
      </c>
      <c r="E90" s="2" t="s">
        <v>20</v>
      </c>
      <c r="F90" s="2" t="s">
        <v>51</v>
      </c>
      <c r="G90" s="2" t="s">
        <v>16</v>
      </c>
      <c r="H90" s="2" t="s">
        <v>52</v>
      </c>
      <c r="K90" s="2">
        <v>0.4</v>
      </c>
      <c r="M90" s="2">
        <v>4.2</v>
      </c>
      <c r="N90" s="2" t="s">
        <v>53</v>
      </c>
      <c r="Q90" s="2" t="s">
        <v>53</v>
      </c>
    </row>
    <row r="91" spans="1:17" x14ac:dyDescent="0.3">
      <c r="A91" s="42">
        <v>45888</v>
      </c>
      <c r="B91" s="2" t="s">
        <v>38</v>
      </c>
      <c r="C91" s="2" t="s">
        <v>14</v>
      </c>
      <c r="D91" s="2" t="s">
        <v>82</v>
      </c>
      <c r="E91" s="2" t="s">
        <v>20</v>
      </c>
      <c r="F91" s="2" t="s">
        <v>51</v>
      </c>
      <c r="G91" s="2" t="s">
        <v>16</v>
      </c>
      <c r="H91" s="2" t="s">
        <v>52</v>
      </c>
      <c r="K91" s="2">
        <v>2</v>
      </c>
      <c r="M91" s="2">
        <v>4.2</v>
      </c>
      <c r="N91" s="2" t="s">
        <v>53</v>
      </c>
      <c r="Q91" s="2" t="s">
        <v>53</v>
      </c>
    </row>
    <row r="92" spans="1:17" x14ac:dyDescent="0.3">
      <c r="A92" s="42">
        <v>45888</v>
      </c>
      <c r="B92" s="2" t="s">
        <v>38</v>
      </c>
      <c r="C92" s="2" t="s">
        <v>14</v>
      </c>
      <c r="D92" s="2" t="s">
        <v>82</v>
      </c>
      <c r="E92" s="2" t="s">
        <v>20</v>
      </c>
      <c r="F92" s="2" t="s">
        <v>51</v>
      </c>
      <c r="G92" s="2" t="s">
        <v>16</v>
      </c>
      <c r="H92" s="2" t="s">
        <v>52</v>
      </c>
      <c r="K92" s="2">
        <v>0.4</v>
      </c>
      <c r="M92" s="2">
        <v>4.2</v>
      </c>
      <c r="N92" s="2" t="s">
        <v>53</v>
      </c>
      <c r="Q92" s="2" t="s">
        <v>53</v>
      </c>
    </row>
    <row r="93" spans="1:17" x14ac:dyDescent="0.3">
      <c r="A93" s="42">
        <v>45888</v>
      </c>
      <c r="B93" s="2" t="s">
        <v>38</v>
      </c>
      <c r="C93" s="2" t="s">
        <v>14</v>
      </c>
      <c r="D93" s="2" t="s">
        <v>82</v>
      </c>
      <c r="E93" s="2" t="s">
        <v>20</v>
      </c>
      <c r="F93" s="2" t="s">
        <v>51</v>
      </c>
      <c r="G93" s="2" t="s">
        <v>16</v>
      </c>
      <c r="H93" s="2" t="s">
        <v>52</v>
      </c>
      <c r="K93" s="2">
        <v>0.2</v>
      </c>
      <c r="M93" s="2">
        <v>4.2</v>
      </c>
      <c r="N93" s="2" t="s">
        <v>53</v>
      </c>
      <c r="Q93" s="2" t="s">
        <v>53</v>
      </c>
    </row>
    <row r="94" spans="1:17" x14ac:dyDescent="0.3">
      <c r="A94" s="42">
        <v>45888</v>
      </c>
      <c r="B94" s="2" t="s">
        <v>38</v>
      </c>
      <c r="C94" s="2" t="s">
        <v>14</v>
      </c>
      <c r="D94" s="2" t="s">
        <v>90</v>
      </c>
      <c r="E94" s="2" t="s">
        <v>15</v>
      </c>
      <c r="F94" s="2" t="s">
        <v>51</v>
      </c>
      <c r="G94" s="2" t="s">
        <v>16</v>
      </c>
      <c r="H94" s="2" t="s">
        <v>52</v>
      </c>
      <c r="K94" s="2">
        <v>0.7</v>
      </c>
      <c r="M94" s="2">
        <v>3.6</v>
      </c>
      <c r="N94" s="2" t="s">
        <v>53</v>
      </c>
      <c r="Q94" s="2" t="s">
        <v>53</v>
      </c>
    </row>
    <row r="95" spans="1:17" x14ac:dyDescent="0.3">
      <c r="A95" s="42">
        <v>45888</v>
      </c>
      <c r="B95" s="2" t="s">
        <v>38</v>
      </c>
      <c r="C95" s="2" t="s">
        <v>14</v>
      </c>
      <c r="D95" s="2" t="s">
        <v>91</v>
      </c>
      <c r="E95" s="2" t="s">
        <v>15</v>
      </c>
      <c r="F95" s="2" t="s">
        <v>51</v>
      </c>
      <c r="G95" s="2" t="s">
        <v>16</v>
      </c>
      <c r="H95" s="2" t="s">
        <v>52</v>
      </c>
      <c r="K95" s="2">
        <v>0.5</v>
      </c>
      <c r="M95" s="2">
        <v>1.6</v>
      </c>
      <c r="N95" s="2" t="s">
        <v>53</v>
      </c>
      <c r="Q95" s="2" t="s">
        <v>53</v>
      </c>
    </row>
    <row r="96" spans="1:17" x14ac:dyDescent="0.3">
      <c r="A96" s="42">
        <v>45888</v>
      </c>
      <c r="B96" s="2" t="s">
        <v>38</v>
      </c>
      <c r="C96" s="2" t="s">
        <v>14</v>
      </c>
      <c r="D96" s="2" t="s">
        <v>91</v>
      </c>
      <c r="E96" s="2" t="s">
        <v>15</v>
      </c>
      <c r="F96" s="2" t="s">
        <v>51</v>
      </c>
      <c r="G96" s="2" t="s">
        <v>16</v>
      </c>
      <c r="H96" s="2" t="s">
        <v>52</v>
      </c>
      <c r="K96" s="2">
        <v>0.4</v>
      </c>
      <c r="M96" s="2">
        <v>1.6</v>
      </c>
      <c r="N96" s="2" t="s">
        <v>53</v>
      </c>
      <c r="Q96" s="2" t="s">
        <v>53</v>
      </c>
    </row>
    <row r="97" spans="1:17" x14ac:dyDescent="0.3">
      <c r="A97" s="42">
        <v>45888</v>
      </c>
      <c r="B97" s="2" t="s">
        <v>38</v>
      </c>
      <c r="C97" s="2" t="s">
        <v>14</v>
      </c>
      <c r="D97" s="2" t="s">
        <v>91</v>
      </c>
      <c r="E97" s="2" t="s">
        <v>15</v>
      </c>
      <c r="F97" s="2" t="s">
        <v>51</v>
      </c>
      <c r="G97" s="2" t="s">
        <v>16</v>
      </c>
      <c r="H97" s="2" t="s">
        <v>52</v>
      </c>
      <c r="K97" s="2">
        <v>0.2</v>
      </c>
      <c r="M97" s="2">
        <v>1.6</v>
      </c>
      <c r="N97" s="2" t="s">
        <v>53</v>
      </c>
      <c r="Q97" s="2" t="s">
        <v>53</v>
      </c>
    </row>
    <row r="98" spans="1:17" x14ac:dyDescent="0.3">
      <c r="A98" s="42">
        <v>45889</v>
      </c>
      <c r="B98" s="2" t="s">
        <v>38</v>
      </c>
      <c r="C98" s="2" t="s">
        <v>14</v>
      </c>
      <c r="D98" s="2" t="s">
        <v>89</v>
      </c>
      <c r="E98" s="2" t="s">
        <v>18</v>
      </c>
      <c r="F98" s="2" t="s">
        <v>51</v>
      </c>
      <c r="G98" s="2" t="s">
        <v>16</v>
      </c>
      <c r="H98" s="2" t="s">
        <v>52</v>
      </c>
      <c r="K98" s="2">
        <v>0.5</v>
      </c>
      <c r="M98" s="2">
        <v>13.4</v>
      </c>
      <c r="N98" s="2" t="s">
        <v>53</v>
      </c>
      <c r="Q98" s="2" t="s">
        <v>53</v>
      </c>
    </row>
    <row r="99" spans="1:17" x14ac:dyDescent="0.3">
      <c r="A99" s="42">
        <v>45889</v>
      </c>
      <c r="B99" s="2" t="s">
        <v>38</v>
      </c>
      <c r="C99" s="2" t="s">
        <v>14</v>
      </c>
      <c r="D99" s="2" t="s">
        <v>89</v>
      </c>
      <c r="E99" s="2" t="s">
        <v>18</v>
      </c>
      <c r="F99" s="2" t="s">
        <v>51</v>
      </c>
      <c r="G99" s="2" t="s">
        <v>16</v>
      </c>
      <c r="H99" s="2" t="s">
        <v>52</v>
      </c>
      <c r="K99" s="2">
        <v>2</v>
      </c>
      <c r="M99" s="2">
        <v>13.4</v>
      </c>
      <c r="N99" s="2" t="s">
        <v>53</v>
      </c>
      <c r="Q99" s="2" t="s">
        <v>53</v>
      </c>
    </row>
    <row r="100" spans="1:17" x14ac:dyDescent="0.3">
      <c r="A100" s="42">
        <v>45889</v>
      </c>
      <c r="B100" s="2" t="s">
        <v>38</v>
      </c>
      <c r="C100" s="2" t="s">
        <v>14</v>
      </c>
      <c r="D100" s="2" t="s">
        <v>89</v>
      </c>
      <c r="E100" s="2" t="s">
        <v>18</v>
      </c>
      <c r="F100" s="2" t="s">
        <v>51</v>
      </c>
      <c r="G100" s="2" t="s">
        <v>16</v>
      </c>
      <c r="H100" s="2" t="s">
        <v>52</v>
      </c>
      <c r="K100" s="2">
        <v>1</v>
      </c>
      <c r="M100" s="2">
        <v>13.4</v>
      </c>
      <c r="N100" s="2" t="s">
        <v>53</v>
      </c>
      <c r="Q100" s="2" t="s">
        <v>53</v>
      </c>
    </row>
    <row r="101" spans="1:17" x14ac:dyDescent="0.3">
      <c r="A101" s="42">
        <v>45889</v>
      </c>
      <c r="B101" s="2" t="s">
        <v>38</v>
      </c>
      <c r="C101" s="2" t="s">
        <v>14</v>
      </c>
      <c r="D101" s="2" t="s">
        <v>91</v>
      </c>
      <c r="E101" s="2" t="s">
        <v>15</v>
      </c>
      <c r="F101" s="2" t="s">
        <v>51</v>
      </c>
      <c r="G101" s="2" t="s">
        <v>16</v>
      </c>
      <c r="H101" s="2" t="s">
        <v>52</v>
      </c>
      <c r="K101" s="2">
        <v>0.5</v>
      </c>
      <c r="M101" s="2">
        <v>1.6</v>
      </c>
      <c r="N101" s="2" t="s">
        <v>53</v>
      </c>
      <c r="Q101" s="2" t="s">
        <v>53</v>
      </c>
    </row>
    <row r="102" spans="1:17" x14ac:dyDescent="0.3">
      <c r="A102" s="42">
        <v>45889</v>
      </c>
      <c r="B102" s="2" t="s">
        <v>38</v>
      </c>
      <c r="C102" s="2" t="s">
        <v>14</v>
      </c>
      <c r="D102" s="2" t="s">
        <v>92</v>
      </c>
      <c r="E102" s="2" t="s">
        <v>15</v>
      </c>
      <c r="F102" s="2" t="s">
        <v>69</v>
      </c>
      <c r="G102" s="2" t="s">
        <v>19</v>
      </c>
      <c r="H102" s="2" t="s">
        <v>52</v>
      </c>
      <c r="K102" s="2">
        <v>0.5</v>
      </c>
      <c r="M102" s="2">
        <v>0.5</v>
      </c>
      <c r="N102" s="2" t="s">
        <v>53</v>
      </c>
      <c r="Q102" s="2" t="s">
        <v>53</v>
      </c>
    </row>
    <row r="103" spans="1:17" x14ac:dyDescent="0.3">
      <c r="A103" s="42">
        <v>45894</v>
      </c>
      <c r="B103" s="2" t="s">
        <v>38</v>
      </c>
      <c r="C103" s="2" t="s">
        <v>14</v>
      </c>
      <c r="D103" s="2" t="s">
        <v>72</v>
      </c>
      <c r="E103" s="2" t="s">
        <v>17</v>
      </c>
      <c r="F103" s="2" t="s">
        <v>51</v>
      </c>
      <c r="G103" s="2" t="s">
        <v>16</v>
      </c>
      <c r="H103" s="2" t="s">
        <v>52</v>
      </c>
      <c r="K103" s="2">
        <v>0.4</v>
      </c>
      <c r="M103" s="2">
        <v>7.6</v>
      </c>
      <c r="N103" s="2" t="s">
        <v>53</v>
      </c>
      <c r="Q103" s="2" t="s">
        <v>53</v>
      </c>
    </row>
    <row r="104" spans="1:17" x14ac:dyDescent="0.3">
      <c r="A104" s="42">
        <v>45895</v>
      </c>
      <c r="B104" s="2" t="s">
        <v>38</v>
      </c>
      <c r="C104" s="2" t="s">
        <v>14</v>
      </c>
      <c r="D104" s="2" t="s">
        <v>55</v>
      </c>
      <c r="E104" s="2" t="s">
        <v>17</v>
      </c>
      <c r="F104" s="2" t="s">
        <v>51</v>
      </c>
      <c r="G104" s="2" t="s">
        <v>16</v>
      </c>
      <c r="H104" s="2" t="s">
        <v>52</v>
      </c>
      <c r="K104" s="2">
        <v>2</v>
      </c>
      <c r="M104" s="2">
        <v>38.4</v>
      </c>
      <c r="N104" s="2" t="s">
        <v>53</v>
      </c>
      <c r="Q104" s="2" t="s">
        <v>53</v>
      </c>
    </row>
    <row r="105" spans="1:17" x14ac:dyDescent="0.3">
      <c r="A105" s="42">
        <v>45895</v>
      </c>
      <c r="B105" s="2" t="s">
        <v>38</v>
      </c>
      <c r="C105" s="2" t="s">
        <v>14</v>
      </c>
      <c r="D105" s="2" t="s">
        <v>55</v>
      </c>
      <c r="E105" s="2" t="s">
        <v>17</v>
      </c>
      <c r="F105" s="2" t="s">
        <v>51</v>
      </c>
      <c r="G105" s="2" t="s">
        <v>16</v>
      </c>
      <c r="H105" s="2" t="s">
        <v>52</v>
      </c>
      <c r="K105" s="2">
        <v>0.2</v>
      </c>
      <c r="M105" s="2">
        <v>38.4</v>
      </c>
      <c r="N105" s="2" t="s">
        <v>53</v>
      </c>
      <c r="Q105" s="2" t="s">
        <v>53</v>
      </c>
    </row>
    <row r="106" spans="1:17" x14ac:dyDescent="0.3">
      <c r="A106" s="42">
        <v>45895</v>
      </c>
      <c r="B106" s="2" t="s">
        <v>38</v>
      </c>
      <c r="C106" s="2" t="s">
        <v>14</v>
      </c>
      <c r="D106" s="2" t="s">
        <v>62</v>
      </c>
      <c r="E106" s="2" t="s">
        <v>20</v>
      </c>
      <c r="F106" s="2" t="s">
        <v>51</v>
      </c>
      <c r="G106" s="2" t="s">
        <v>16</v>
      </c>
      <c r="H106" s="2" t="s">
        <v>52</v>
      </c>
      <c r="K106" s="2">
        <v>0.3</v>
      </c>
      <c r="M106" s="2">
        <v>9.4</v>
      </c>
      <c r="N106" s="2" t="s">
        <v>53</v>
      </c>
      <c r="Q106" s="2" t="s">
        <v>53</v>
      </c>
    </row>
    <row r="107" spans="1:17" x14ac:dyDescent="0.3">
      <c r="A107" s="42">
        <v>45895</v>
      </c>
      <c r="B107" s="2" t="s">
        <v>38</v>
      </c>
      <c r="C107" s="2" t="s">
        <v>14</v>
      </c>
      <c r="D107" s="2" t="s">
        <v>62</v>
      </c>
      <c r="E107" s="2" t="s">
        <v>20</v>
      </c>
      <c r="F107" s="2" t="s">
        <v>51</v>
      </c>
      <c r="G107" s="2" t="s">
        <v>16</v>
      </c>
      <c r="H107" s="2" t="s">
        <v>52</v>
      </c>
      <c r="K107" s="2">
        <v>0.3</v>
      </c>
      <c r="M107" s="2">
        <v>9.4</v>
      </c>
      <c r="N107" s="2" t="s">
        <v>53</v>
      </c>
      <c r="Q107" s="2" t="s">
        <v>53</v>
      </c>
    </row>
    <row r="108" spans="1:17" x14ac:dyDescent="0.3">
      <c r="A108" s="42">
        <v>45895</v>
      </c>
      <c r="B108" s="2" t="s">
        <v>38</v>
      </c>
      <c r="C108" s="2" t="s">
        <v>14</v>
      </c>
      <c r="D108" s="2" t="s">
        <v>70</v>
      </c>
      <c r="E108" s="2" t="s">
        <v>17</v>
      </c>
      <c r="F108" s="2" t="s">
        <v>51</v>
      </c>
      <c r="G108" s="2" t="s">
        <v>16</v>
      </c>
      <c r="H108" s="2" t="s">
        <v>52</v>
      </c>
      <c r="K108" s="2">
        <v>0.5</v>
      </c>
      <c r="M108" s="2">
        <v>4</v>
      </c>
      <c r="N108" s="2" t="s">
        <v>53</v>
      </c>
      <c r="Q108" s="2" t="s">
        <v>53</v>
      </c>
    </row>
    <row r="109" spans="1:17" x14ac:dyDescent="0.3">
      <c r="A109" s="42">
        <v>45895</v>
      </c>
      <c r="B109" s="2" t="s">
        <v>38</v>
      </c>
      <c r="C109" s="2" t="s">
        <v>14</v>
      </c>
      <c r="D109" s="2" t="s">
        <v>84</v>
      </c>
      <c r="E109" s="2" t="s">
        <v>17</v>
      </c>
      <c r="F109" s="2" t="s">
        <v>51</v>
      </c>
      <c r="G109" s="2" t="s">
        <v>16</v>
      </c>
      <c r="H109" s="2" t="s">
        <v>52</v>
      </c>
      <c r="K109" s="2">
        <v>0.5</v>
      </c>
      <c r="M109" s="2">
        <v>3.5</v>
      </c>
      <c r="N109" s="2" t="s">
        <v>53</v>
      </c>
      <c r="Q109" s="2" t="s">
        <v>53</v>
      </c>
    </row>
    <row r="110" spans="1:17" x14ac:dyDescent="0.3">
      <c r="A110" s="42">
        <v>45895</v>
      </c>
      <c r="B110" s="2" t="s">
        <v>38</v>
      </c>
      <c r="C110" s="2" t="s">
        <v>14</v>
      </c>
      <c r="D110" s="2" t="s">
        <v>93</v>
      </c>
      <c r="E110" s="2" t="s">
        <v>50</v>
      </c>
      <c r="F110" s="2" t="s">
        <v>51</v>
      </c>
      <c r="G110" s="2" t="s">
        <v>16</v>
      </c>
      <c r="H110" s="2" t="s">
        <v>52</v>
      </c>
      <c r="K110" s="2">
        <v>0.3</v>
      </c>
      <c r="M110" s="2">
        <v>2.1</v>
      </c>
      <c r="N110" s="2" t="s">
        <v>53</v>
      </c>
      <c r="Q110" s="2" t="s">
        <v>53</v>
      </c>
    </row>
    <row r="111" spans="1:17" x14ac:dyDescent="0.3">
      <c r="A111" s="42">
        <v>45895</v>
      </c>
      <c r="B111" s="2" t="s">
        <v>38</v>
      </c>
      <c r="C111" s="2" t="s">
        <v>14</v>
      </c>
      <c r="D111" s="2" t="s">
        <v>93</v>
      </c>
      <c r="E111" s="2" t="s">
        <v>50</v>
      </c>
      <c r="F111" s="2" t="s">
        <v>51</v>
      </c>
      <c r="G111" s="2" t="s">
        <v>16</v>
      </c>
      <c r="H111" s="2" t="s">
        <v>52</v>
      </c>
      <c r="K111" s="2">
        <v>0.8</v>
      </c>
      <c r="M111" s="2">
        <v>2.1</v>
      </c>
      <c r="N111" s="2" t="s">
        <v>53</v>
      </c>
      <c r="Q111" s="2" t="s">
        <v>53</v>
      </c>
    </row>
    <row r="112" spans="1:17" x14ac:dyDescent="0.3">
      <c r="A112" s="42">
        <v>45895</v>
      </c>
      <c r="B112" s="2" t="s">
        <v>38</v>
      </c>
      <c r="C112" s="2" t="s">
        <v>14</v>
      </c>
      <c r="D112" s="2" t="s">
        <v>93</v>
      </c>
      <c r="E112" s="2" t="s">
        <v>50</v>
      </c>
      <c r="F112" s="2" t="s">
        <v>51</v>
      </c>
      <c r="G112" s="2" t="s">
        <v>16</v>
      </c>
      <c r="H112" s="2" t="s">
        <v>52</v>
      </c>
      <c r="K112" s="2">
        <v>0.3</v>
      </c>
      <c r="M112" s="2">
        <v>2.1</v>
      </c>
      <c r="N112" s="2" t="s">
        <v>53</v>
      </c>
      <c r="Q112" s="2" t="s">
        <v>53</v>
      </c>
    </row>
    <row r="113" spans="1:17" x14ac:dyDescent="0.3">
      <c r="A113" s="42">
        <v>45896</v>
      </c>
      <c r="B113" s="2" t="s">
        <v>38</v>
      </c>
      <c r="C113" s="2" t="s">
        <v>14</v>
      </c>
      <c r="D113" s="2" t="s">
        <v>59</v>
      </c>
      <c r="E113" s="2" t="s">
        <v>17</v>
      </c>
      <c r="F113" s="2" t="s">
        <v>51</v>
      </c>
      <c r="G113" s="2" t="s">
        <v>16</v>
      </c>
      <c r="H113" s="2" t="s">
        <v>52</v>
      </c>
      <c r="K113" s="2">
        <v>0.3</v>
      </c>
      <c r="M113" s="2">
        <v>14.5</v>
      </c>
      <c r="N113" s="2" t="s">
        <v>53</v>
      </c>
      <c r="Q113" s="2" t="s">
        <v>53</v>
      </c>
    </row>
    <row r="114" spans="1:17" x14ac:dyDescent="0.3">
      <c r="A114" s="42">
        <v>45896</v>
      </c>
      <c r="B114" s="2" t="s">
        <v>38</v>
      </c>
      <c r="C114" s="2" t="s">
        <v>14</v>
      </c>
      <c r="D114" s="2" t="s">
        <v>59</v>
      </c>
      <c r="E114" s="2" t="s">
        <v>17</v>
      </c>
      <c r="F114" s="2" t="s">
        <v>51</v>
      </c>
      <c r="G114" s="2" t="s">
        <v>16</v>
      </c>
      <c r="H114" s="2" t="s">
        <v>52</v>
      </c>
      <c r="K114" s="2">
        <v>2</v>
      </c>
      <c r="M114" s="2">
        <v>14.5</v>
      </c>
      <c r="N114" s="2" t="s">
        <v>53</v>
      </c>
      <c r="Q114" s="2" t="s">
        <v>53</v>
      </c>
    </row>
    <row r="115" spans="1:17" x14ac:dyDescent="0.3">
      <c r="A115" s="42">
        <v>45896</v>
      </c>
      <c r="B115" s="2" t="s">
        <v>38</v>
      </c>
      <c r="C115" s="2" t="s">
        <v>14</v>
      </c>
      <c r="D115" s="2" t="s">
        <v>87</v>
      </c>
      <c r="E115" s="2" t="s">
        <v>17</v>
      </c>
      <c r="F115" s="2" t="s">
        <v>51</v>
      </c>
      <c r="G115" s="2" t="s">
        <v>16</v>
      </c>
      <c r="H115" s="2" t="s">
        <v>52</v>
      </c>
      <c r="K115" s="2">
        <v>0.6</v>
      </c>
      <c r="M115" s="2">
        <v>4.5999999999999996</v>
      </c>
      <c r="N115" s="2" t="s">
        <v>53</v>
      </c>
      <c r="Q115" s="2" t="s">
        <v>53</v>
      </c>
    </row>
    <row r="116" spans="1:17" x14ac:dyDescent="0.3">
      <c r="A116" s="42">
        <v>45896</v>
      </c>
      <c r="B116" s="2" t="s">
        <v>38</v>
      </c>
      <c r="C116" s="2" t="s">
        <v>14</v>
      </c>
      <c r="D116" s="2" t="s">
        <v>86</v>
      </c>
      <c r="E116" s="2" t="s">
        <v>15</v>
      </c>
      <c r="F116" s="2" t="s">
        <v>51</v>
      </c>
      <c r="G116" s="2" t="s">
        <v>16</v>
      </c>
      <c r="H116" s="2" t="s">
        <v>52</v>
      </c>
      <c r="K116" s="2">
        <v>0.4</v>
      </c>
      <c r="M116" s="2">
        <v>4</v>
      </c>
      <c r="N116" s="2" t="s">
        <v>53</v>
      </c>
      <c r="Q116" s="2" t="s">
        <v>53</v>
      </c>
    </row>
    <row r="117" spans="1:17" x14ac:dyDescent="0.3">
      <c r="A117" s="42">
        <v>45903</v>
      </c>
      <c r="B117" s="2" t="s">
        <v>38</v>
      </c>
      <c r="C117" s="2" t="s">
        <v>14</v>
      </c>
      <c r="D117" s="2" t="s">
        <v>94</v>
      </c>
      <c r="E117" s="2" t="s">
        <v>15</v>
      </c>
      <c r="F117" s="2" t="s">
        <v>51</v>
      </c>
      <c r="G117" s="2" t="s">
        <v>16</v>
      </c>
      <c r="H117" s="2" t="s">
        <v>52</v>
      </c>
      <c r="K117" s="2">
        <v>1</v>
      </c>
      <c r="M117" s="2">
        <v>1.8</v>
      </c>
      <c r="N117" s="2" t="s">
        <v>53</v>
      </c>
      <c r="Q117" s="2" t="s">
        <v>53</v>
      </c>
    </row>
    <row r="118" spans="1:17" x14ac:dyDescent="0.3">
      <c r="A118" s="42">
        <v>45904</v>
      </c>
      <c r="B118" s="2" t="s">
        <v>38</v>
      </c>
      <c r="C118" s="2" t="s">
        <v>14</v>
      </c>
      <c r="D118" s="2" t="s">
        <v>85</v>
      </c>
      <c r="E118" s="2" t="s">
        <v>17</v>
      </c>
      <c r="F118" s="2" t="s">
        <v>51</v>
      </c>
      <c r="G118" s="2" t="s">
        <v>16</v>
      </c>
      <c r="H118" s="2" t="s">
        <v>52</v>
      </c>
      <c r="K118" s="2">
        <v>0.5</v>
      </c>
      <c r="M118" s="2">
        <v>4.7</v>
      </c>
      <c r="N118" s="2" t="s">
        <v>53</v>
      </c>
      <c r="Q118" s="2" t="s">
        <v>53</v>
      </c>
    </row>
    <row r="119" spans="1:17" x14ac:dyDescent="0.3">
      <c r="A119" s="42">
        <v>45904</v>
      </c>
      <c r="B119" s="2" t="s">
        <v>38</v>
      </c>
      <c r="C119" s="2" t="s">
        <v>14</v>
      </c>
      <c r="D119" s="2" t="s">
        <v>85</v>
      </c>
      <c r="E119" s="2" t="s">
        <v>17</v>
      </c>
      <c r="F119" s="2" t="s">
        <v>51</v>
      </c>
      <c r="G119" s="2" t="s">
        <v>16</v>
      </c>
      <c r="H119" s="2" t="s">
        <v>52</v>
      </c>
      <c r="K119" s="2">
        <v>0.3</v>
      </c>
      <c r="M119" s="2">
        <v>4.7</v>
      </c>
      <c r="N119" s="2" t="s">
        <v>53</v>
      </c>
      <c r="Q119" s="2" t="s">
        <v>53</v>
      </c>
    </row>
    <row r="120" spans="1:17" x14ac:dyDescent="0.3">
      <c r="A120" s="42">
        <v>45904</v>
      </c>
      <c r="B120" s="2" t="s">
        <v>38</v>
      </c>
      <c r="C120" s="2" t="s">
        <v>14</v>
      </c>
      <c r="D120" s="2" t="s">
        <v>95</v>
      </c>
      <c r="E120" s="2" t="s">
        <v>21</v>
      </c>
      <c r="F120" s="2" t="s">
        <v>51</v>
      </c>
      <c r="G120" s="2" t="s">
        <v>16</v>
      </c>
      <c r="H120" s="2" t="s">
        <v>52</v>
      </c>
      <c r="K120" s="2">
        <v>0.4</v>
      </c>
      <c r="M120" s="2">
        <v>4.0999999999999996</v>
      </c>
      <c r="N120" s="2" t="s">
        <v>53</v>
      </c>
      <c r="Q120" s="2" t="s">
        <v>53</v>
      </c>
    </row>
    <row r="121" spans="1:17" x14ac:dyDescent="0.3">
      <c r="A121" s="42">
        <v>45908</v>
      </c>
      <c r="B121" s="2" t="s">
        <v>38</v>
      </c>
      <c r="C121" s="2" t="s">
        <v>14</v>
      </c>
      <c r="D121" s="2" t="s">
        <v>96</v>
      </c>
      <c r="E121" s="2" t="s">
        <v>21</v>
      </c>
      <c r="F121" s="2" t="s">
        <v>51</v>
      </c>
      <c r="G121" s="2" t="s">
        <v>16</v>
      </c>
      <c r="H121" s="2" t="s">
        <v>52</v>
      </c>
      <c r="K121" s="2">
        <v>0.2</v>
      </c>
      <c r="M121" s="2">
        <v>1.4</v>
      </c>
      <c r="N121" s="2" t="s">
        <v>53</v>
      </c>
      <c r="Q121" s="2" t="s">
        <v>53</v>
      </c>
    </row>
    <row r="122" spans="1:17" x14ac:dyDescent="0.3">
      <c r="A122" s="42">
        <v>45909</v>
      </c>
      <c r="B122" s="2" t="s">
        <v>38</v>
      </c>
      <c r="C122" s="2" t="s">
        <v>14</v>
      </c>
      <c r="D122" s="2" t="s">
        <v>85</v>
      </c>
      <c r="E122" s="2" t="s">
        <v>17</v>
      </c>
      <c r="F122" s="2" t="s">
        <v>51</v>
      </c>
      <c r="G122" s="2" t="s">
        <v>16</v>
      </c>
      <c r="H122" s="2" t="s">
        <v>52</v>
      </c>
      <c r="K122" s="2">
        <v>0.4</v>
      </c>
      <c r="M122" s="2">
        <v>4.7</v>
      </c>
      <c r="N122" s="2" t="s">
        <v>53</v>
      </c>
      <c r="Q122" s="2" t="s">
        <v>53</v>
      </c>
    </row>
    <row r="123" spans="1:17" x14ac:dyDescent="0.3">
      <c r="A123" s="42">
        <v>45910</v>
      </c>
      <c r="B123" s="2" t="s">
        <v>38</v>
      </c>
      <c r="C123" s="2" t="s">
        <v>14</v>
      </c>
      <c r="D123" s="2" t="s">
        <v>85</v>
      </c>
      <c r="E123" s="2" t="s">
        <v>17</v>
      </c>
      <c r="F123" s="2" t="s">
        <v>51</v>
      </c>
      <c r="G123" s="2" t="s">
        <v>16</v>
      </c>
      <c r="H123" s="2" t="s">
        <v>52</v>
      </c>
      <c r="K123" s="2">
        <v>0.3</v>
      </c>
      <c r="M123" s="2">
        <v>4.7</v>
      </c>
      <c r="N123" s="2" t="s">
        <v>53</v>
      </c>
      <c r="Q123" s="2" t="s">
        <v>53</v>
      </c>
    </row>
    <row r="124" spans="1:17" x14ac:dyDescent="0.3">
      <c r="A124" s="42">
        <v>45910</v>
      </c>
      <c r="B124" s="2" t="s">
        <v>38</v>
      </c>
      <c r="C124" s="2" t="s">
        <v>14</v>
      </c>
      <c r="D124" s="2" t="s">
        <v>85</v>
      </c>
      <c r="E124" s="2" t="s">
        <v>17</v>
      </c>
      <c r="F124" s="2" t="s">
        <v>51</v>
      </c>
      <c r="G124" s="2" t="s">
        <v>16</v>
      </c>
      <c r="H124" s="2" t="s">
        <v>52</v>
      </c>
      <c r="K124" s="2">
        <v>2</v>
      </c>
      <c r="M124" s="2">
        <v>4.7</v>
      </c>
      <c r="N124" s="2" t="s">
        <v>53</v>
      </c>
      <c r="Q124" s="2" t="s">
        <v>53</v>
      </c>
    </row>
    <row r="125" spans="1:17" x14ac:dyDescent="0.3">
      <c r="A125" s="42">
        <v>45910</v>
      </c>
      <c r="B125" s="2" t="s">
        <v>38</v>
      </c>
      <c r="C125" s="2" t="s">
        <v>14</v>
      </c>
      <c r="D125" s="2" t="s">
        <v>85</v>
      </c>
      <c r="E125" s="2" t="s">
        <v>17</v>
      </c>
      <c r="F125" s="2" t="s">
        <v>51</v>
      </c>
      <c r="G125" s="2" t="s">
        <v>16</v>
      </c>
      <c r="H125" s="2" t="s">
        <v>52</v>
      </c>
      <c r="K125" s="2">
        <v>0.2</v>
      </c>
      <c r="M125" s="2">
        <v>4.7</v>
      </c>
      <c r="N125" s="2" t="s">
        <v>53</v>
      </c>
      <c r="Q125" s="2" t="s">
        <v>53</v>
      </c>
    </row>
    <row r="126" spans="1:17" x14ac:dyDescent="0.3">
      <c r="A126" s="42">
        <v>45915</v>
      </c>
      <c r="B126" s="2" t="s">
        <v>38</v>
      </c>
      <c r="C126" s="2" t="s">
        <v>14</v>
      </c>
      <c r="D126" s="2" t="s">
        <v>97</v>
      </c>
      <c r="E126" s="2" t="s">
        <v>17</v>
      </c>
      <c r="F126" s="2" t="s">
        <v>51</v>
      </c>
      <c r="G126" s="2" t="s">
        <v>16</v>
      </c>
      <c r="H126" s="2" t="s">
        <v>52</v>
      </c>
      <c r="K126" s="2">
        <v>1.3</v>
      </c>
      <c r="M126" s="2">
        <v>1.6</v>
      </c>
      <c r="N126" s="2" t="s">
        <v>53</v>
      </c>
      <c r="Q126" s="2" t="s">
        <v>53</v>
      </c>
    </row>
    <row r="127" spans="1:17" x14ac:dyDescent="0.3">
      <c r="A127" s="42">
        <v>45915</v>
      </c>
      <c r="B127" s="2" t="s">
        <v>38</v>
      </c>
      <c r="C127" s="2" t="s">
        <v>14</v>
      </c>
      <c r="D127" s="2" t="s">
        <v>97</v>
      </c>
      <c r="E127" s="2" t="s">
        <v>17</v>
      </c>
      <c r="F127" s="2" t="s">
        <v>51</v>
      </c>
      <c r="G127" s="2" t="s">
        <v>16</v>
      </c>
      <c r="H127" s="2" t="s">
        <v>52</v>
      </c>
      <c r="K127" s="2">
        <v>0.3</v>
      </c>
      <c r="M127" s="2">
        <v>1.6</v>
      </c>
      <c r="N127" s="2" t="s">
        <v>53</v>
      </c>
      <c r="Q127" s="2" t="s">
        <v>53</v>
      </c>
    </row>
    <row r="128" spans="1:17" x14ac:dyDescent="0.3">
      <c r="A128" s="42">
        <v>45922</v>
      </c>
      <c r="B128" s="2" t="s">
        <v>38</v>
      </c>
      <c r="C128" s="2" t="s">
        <v>14</v>
      </c>
      <c r="D128" s="2" t="s">
        <v>98</v>
      </c>
      <c r="E128" s="2" t="s">
        <v>17</v>
      </c>
      <c r="F128" s="2" t="s">
        <v>51</v>
      </c>
      <c r="G128" s="2" t="s">
        <v>16</v>
      </c>
      <c r="H128" s="2" t="s">
        <v>52</v>
      </c>
      <c r="K128" s="2">
        <v>0.3</v>
      </c>
      <c r="M128" s="2">
        <v>7.6</v>
      </c>
      <c r="N128" s="2" t="s">
        <v>53</v>
      </c>
      <c r="Q128" s="2" t="s">
        <v>53</v>
      </c>
    </row>
    <row r="129" spans="1:17" x14ac:dyDescent="0.3">
      <c r="A129" s="42">
        <v>45922</v>
      </c>
      <c r="B129" s="2" t="s">
        <v>38</v>
      </c>
      <c r="C129" s="2" t="s">
        <v>14</v>
      </c>
      <c r="D129" s="2" t="s">
        <v>98</v>
      </c>
      <c r="E129" s="2" t="s">
        <v>17</v>
      </c>
      <c r="F129" s="2" t="s">
        <v>51</v>
      </c>
      <c r="G129" s="2" t="s">
        <v>16</v>
      </c>
      <c r="H129" s="2" t="s">
        <v>52</v>
      </c>
      <c r="K129" s="2">
        <v>0.3</v>
      </c>
      <c r="M129" s="2">
        <v>7.6</v>
      </c>
      <c r="N129" s="2" t="s">
        <v>53</v>
      </c>
      <c r="Q129" s="2" t="s">
        <v>53</v>
      </c>
    </row>
    <row r="130" spans="1:17" x14ac:dyDescent="0.3">
      <c r="A130" s="42">
        <v>45922</v>
      </c>
      <c r="B130" s="2" t="s">
        <v>38</v>
      </c>
      <c r="C130" s="2" t="s">
        <v>14</v>
      </c>
      <c r="D130" s="2" t="s">
        <v>98</v>
      </c>
      <c r="E130" s="2" t="s">
        <v>17</v>
      </c>
      <c r="F130" s="2" t="s">
        <v>51</v>
      </c>
      <c r="G130" s="2" t="s">
        <v>16</v>
      </c>
      <c r="H130" s="2" t="s">
        <v>52</v>
      </c>
      <c r="K130" s="2">
        <v>4</v>
      </c>
      <c r="M130" s="2">
        <v>7.6</v>
      </c>
      <c r="N130" s="2" t="s">
        <v>53</v>
      </c>
      <c r="Q130" s="2" t="s">
        <v>53</v>
      </c>
    </row>
    <row r="131" spans="1:17" x14ac:dyDescent="0.3">
      <c r="A131" s="42">
        <v>45922</v>
      </c>
      <c r="B131" s="2" t="s">
        <v>38</v>
      </c>
      <c r="C131" s="2" t="s">
        <v>14</v>
      </c>
      <c r="D131" s="2" t="s">
        <v>98</v>
      </c>
      <c r="E131" s="2" t="s">
        <v>17</v>
      </c>
      <c r="F131" s="2" t="s">
        <v>51</v>
      </c>
      <c r="G131" s="2" t="s">
        <v>16</v>
      </c>
      <c r="H131" s="2" t="s">
        <v>52</v>
      </c>
      <c r="K131" s="2">
        <v>1.8</v>
      </c>
      <c r="M131" s="2">
        <v>7.6</v>
      </c>
      <c r="N131" s="2" t="s">
        <v>53</v>
      </c>
      <c r="Q131" s="2" t="s">
        <v>53</v>
      </c>
    </row>
    <row r="132" spans="1:17" x14ac:dyDescent="0.3">
      <c r="A132" s="42">
        <v>45922</v>
      </c>
      <c r="B132" s="2" t="s">
        <v>38</v>
      </c>
      <c r="C132" s="2" t="s">
        <v>14</v>
      </c>
      <c r="D132" s="2" t="s">
        <v>70</v>
      </c>
      <c r="E132" s="2" t="s">
        <v>17</v>
      </c>
      <c r="F132" s="2" t="s">
        <v>51</v>
      </c>
      <c r="G132" s="2" t="s">
        <v>16</v>
      </c>
      <c r="H132" s="2" t="s">
        <v>52</v>
      </c>
      <c r="K132" s="2">
        <v>0.3</v>
      </c>
      <c r="M132" s="2">
        <v>4</v>
      </c>
      <c r="N132" s="2" t="s">
        <v>53</v>
      </c>
      <c r="Q132" s="2" t="s">
        <v>53</v>
      </c>
    </row>
    <row r="133" spans="1:17" x14ac:dyDescent="0.3">
      <c r="A133" s="42">
        <v>45922</v>
      </c>
      <c r="B133" s="2" t="s">
        <v>38</v>
      </c>
      <c r="C133" s="2" t="s">
        <v>14</v>
      </c>
      <c r="D133" s="2" t="s">
        <v>99</v>
      </c>
      <c r="E133" s="2" t="s">
        <v>17</v>
      </c>
      <c r="F133" s="2" t="s">
        <v>51</v>
      </c>
      <c r="G133" s="2" t="s">
        <v>16</v>
      </c>
      <c r="H133" s="2" t="s">
        <v>52</v>
      </c>
      <c r="K133" s="2">
        <v>0.3</v>
      </c>
      <c r="M133" s="2">
        <v>2.2000000000000002</v>
      </c>
      <c r="N133" s="2" t="s">
        <v>53</v>
      </c>
      <c r="Q133" s="2" t="s">
        <v>53</v>
      </c>
    </row>
    <row r="134" spans="1:17" x14ac:dyDescent="0.3">
      <c r="A134" s="42">
        <v>45922</v>
      </c>
      <c r="B134" s="2" t="s">
        <v>38</v>
      </c>
      <c r="C134" s="2" t="s">
        <v>14</v>
      </c>
      <c r="D134" s="2" t="s">
        <v>93</v>
      </c>
      <c r="E134" s="2" t="s">
        <v>50</v>
      </c>
      <c r="F134" s="2" t="s">
        <v>51</v>
      </c>
      <c r="G134" s="2" t="s">
        <v>16</v>
      </c>
      <c r="H134" s="2" t="s">
        <v>52</v>
      </c>
      <c r="K134" s="2">
        <v>0.3</v>
      </c>
      <c r="M134" s="2">
        <v>2.1</v>
      </c>
      <c r="N134" s="2" t="s">
        <v>53</v>
      </c>
      <c r="Q134" s="2" t="s">
        <v>53</v>
      </c>
    </row>
    <row r="135" spans="1:17" x14ac:dyDescent="0.3">
      <c r="A135" s="42">
        <v>45923</v>
      </c>
      <c r="B135" s="2" t="s">
        <v>38</v>
      </c>
      <c r="C135" s="2" t="s">
        <v>14</v>
      </c>
      <c r="D135" s="2" t="s">
        <v>89</v>
      </c>
      <c r="E135" s="2" t="s">
        <v>18</v>
      </c>
      <c r="F135" s="2" t="s">
        <v>51</v>
      </c>
      <c r="G135" s="2" t="s">
        <v>16</v>
      </c>
      <c r="H135" s="2" t="s">
        <v>52</v>
      </c>
      <c r="K135" s="2">
        <v>2</v>
      </c>
      <c r="M135" s="2">
        <v>13.4</v>
      </c>
      <c r="N135" s="2" t="s">
        <v>53</v>
      </c>
      <c r="Q135" s="2" t="s">
        <v>53</v>
      </c>
    </row>
    <row r="136" spans="1:17" x14ac:dyDescent="0.3">
      <c r="A136" s="42">
        <v>45923</v>
      </c>
      <c r="B136" s="2" t="s">
        <v>38</v>
      </c>
      <c r="C136" s="2" t="s">
        <v>14</v>
      </c>
      <c r="D136" s="2" t="s">
        <v>89</v>
      </c>
      <c r="E136" s="2" t="s">
        <v>18</v>
      </c>
      <c r="F136" s="2" t="s">
        <v>51</v>
      </c>
      <c r="G136" s="2" t="s">
        <v>16</v>
      </c>
      <c r="H136" s="2" t="s">
        <v>52</v>
      </c>
      <c r="K136" s="2">
        <v>0.3</v>
      </c>
      <c r="M136" s="2">
        <v>13.4</v>
      </c>
      <c r="N136" s="2" t="s">
        <v>53</v>
      </c>
      <c r="Q136" s="2" t="s">
        <v>53</v>
      </c>
    </row>
    <row r="137" spans="1:17" x14ac:dyDescent="0.3">
      <c r="A137" s="42">
        <v>45923</v>
      </c>
      <c r="B137" s="2" t="s">
        <v>38</v>
      </c>
      <c r="C137" s="2" t="s">
        <v>14</v>
      </c>
      <c r="D137" s="2" t="s">
        <v>89</v>
      </c>
      <c r="E137" s="2" t="s">
        <v>18</v>
      </c>
      <c r="F137" s="2" t="s">
        <v>51</v>
      </c>
      <c r="G137" s="2" t="s">
        <v>16</v>
      </c>
      <c r="H137" s="2" t="s">
        <v>52</v>
      </c>
      <c r="K137" s="2">
        <v>0.4</v>
      </c>
      <c r="M137" s="2">
        <v>13.4</v>
      </c>
      <c r="N137" s="2" t="s">
        <v>53</v>
      </c>
      <c r="Q137" s="2" t="s">
        <v>53</v>
      </c>
    </row>
    <row r="138" spans="1:17" x14ac:dyDescent="0.3">
      <c r="A138" s="42">
        <v>45923</v>
      </c>
      <c r="B138" s="2" t="s">
        <v>38</v>
      </c>
      <c r="C138" s="2" t="s">
        <v>14</v>
      </c>
      <c r="D138" s="2" t="s">
        <v>60</v>
      </c>
      <c r="E138" s="2" t="s">
        <v>50</v>
      </c>
      <c r="F138" s="2" t="s">
        <v>51</v>
      </c>
      <c r="G138" s="2" t="s">
        <v>16</v>
      </c>
      <c r="H138" s="2" t="s">
        <v>52</v>
      </c>
      <c r="K138" s="2">
        <v>0.4</v>
      </c>
      <c r="M138" s="2">
        <v>12.2</v>
      </c>
      <c r="N138" s="2" t="s">
        <v>53</v>
      </c>
      <c r="Q138" s="2" t="s">
        <v>53</v>
      </c>
    </row>
    <row r="139" spans="1:17" x14ac:dyDescent="0.3">
      <c r="A139" s="42">
        <v>45923</v>
      </c>
      <c r="B139" s="2" t="s">
        <v>38</v>
      </c>
      <c r="C139" s="2" t="s">
        <v>14</v>
      </c>
      <c r="D139" s="2" t="s">
        <v>70</v>
      </c>
      <c r="E139" s="2" t="s">
        <v>17</v>
      </c>
      <c r="F139" s="2" t="s">
        <v>51</v>
      </c>
      <c r="G139" s="2" t="s">
        <v>16</v>
      </c>
      <c r="H139" s="2" t="s">
        <v>52</v>
      </c>
      <c r="K139" s="2">
        <v>0.4</v>
      </c>
      <c r="M139" s="2">
        <v>4</v>
      </c>
      <c r="N139" s="2" t="s">
        <v>53</v>
      </c>
      <c r="Q139" s="2" t="s">
        <v>53</v>
      </c>
    </row>
    <row r="140" spans="1:17" x14ac:dyDescent="0.3">
      <c r="A140" s="42">
        <v>45923</v>
      </c>
      <c r="B140" s="2" t="s">
        <v>38</v>
      </c>
      <c r="C140" s="2" t="s">
        <v>14</v>
      </c>
      <c r="D140" s="2" t="s">
        <v>84</v>
      </c>
      <c r="E140" s="2" t="s">
        <v>17</v>
      </c>
      <c r="F140" s="2" t="s">
        <v>51</v>
      </c>
      <c r="G140" s="2" t="s">
        <v>16</v>
      </c>
      <c r="H140" s="2" t="s">
        <v>52</v>
      </c>
      <c r="K140" s="2">
        <v>0.3</v>
      </c>
      <c r="M140" s="2">
        <v>3.5</v>
      </c>
      <c r="N140" s="2" t="s">
        <v>53</v>
      </c>
      <c r="Q140" s="2" t="s">
        <v>53</v>
      </c>
    </row>
    <row r="141" spans="1:17" x14ac:dyDescent="0.3">
      <c r="A141" s="42">
        <v>45923</v>
      </c>
      <c r="B141" s="2" t="s">
        <v>38</v>
      </c>
      <c r="C141" s="2" t="s">
        <v>14</v>
      </c>
      <c r="D141" s="2" t="s">
        <v>99</v>
      </c>
      <c r="E141" s="2" t="s">
        <v>17</v>
      </c>
      <c r="F141" s="2" t="s">
        <v>51</v>
      </c>
      <c r="G141" s="2" t="s">
        <v>16</v>
      </c>
      <c r="H141" s="2" t="s">
        <v>52</v>
      </c>
      <c r="K141" s="2">
        <v>0.4</v>
      </c>
      <c r="M141" s="2">
        <v>2.2000000000000002</v>
      </c>
      <c r="N141" s="2" t="s">
        <v>53</v>
      </c>
      <c r="Q141" s="2" t="s">
        <v>53</v>
      </c>
    </row>
    <row r="142" spans="1:17" x14ac:dyDescent="0.3">
      <c r="A142" s="42">
        <v>45923</v>
      </c>
      <c r="B142" s="2" t="s">
        <v>38</v>
      </c>
      <c r="C142" s="2" t="s">
        <v>14</v>
      </c>
      <c r="D142" s="2" t="s">
        <v>99</v>
      </c>
      <c r="E142" s="2" t="s">
        <v>17</v>
      </c>
      <c r="F142" s="2" t="s">
        <v>51</v>
      </c>
      <c r="G142" s="2" t="s">
        <v>16</v>
      </c>
      <c r="H142" s="2" t="s">
        <v>52</v>
      </c>
      <c r="K142" s="2">
        <v>0.5</v>
      </c>
      <c r="M142" s="2">
        <v>2.2000000000000002</v>
      </c>
      <c r="N142" s="2" t="s">
        <v>53</v>
      </c>
      <c r="Q142" s="2" t="s">
        <v>53</v>
      </c>
    </row>
    <row r="143" spans="1:17" x14ac:dyDescent="0.3">
      <c r="A143" s="42">
        <v>45923</v>
      </c>
      <c r="B143" s="2" t="s">
        <v>38</v>
      </c>
      <c r="C143" s="2" t="s">
        <v>14</v>
      </c>
      <c r="D143" s="2" t="s">
        <v>93</v>
      </c>
      <c r="E143" s="2" t="s">
        <v>50</v>
      </c>
      <c r="F143" s="2" t="s">
        <v>51</v>
      </c>
      <c r="G143" s="2" t="s">
        <v>16</v>
      </c>
      <c r="H143" s="2" t="s">
        <v>52</v>
      </c>
      <c r="K143" s="2">
        <v>0.4</v>
      </c>
      <c r="M143" s="2">
        <v>2.1</v>
      </c>
      <c r="N143" s="2" t="s">
        <v>53</v>
      </c>
      <c r="Q143" s="2" t="s">
        <v>53</v>
      </c>
    </row>
    <row r="144" spans="1:17" x14ac:dyDescent="0.3">
      <c r="A144" s="42">
        <v>45924</v>
      </c>
      <c r="B144" s="2" t="s">
        <v>38</v>
      </c>
      <c r="C144" s="2" t="s">
        <v>14</v>
      </c>
      <c r="D144" s="2" t="s">
        <v>100</v>
      </c>
      <c r="E144" s="2" t="s">
        <v>18</v>
      </c>
      <c r="F144" s="2" t="s">
        <v>51</v>
      </c>
      <c r="G144" s="2" t="s">
        <v>16</v>
      </c>
      <c r="H144" s="2" t="s">
        <v>52</v>
      </c>
      <c r="K144" s="2">
        <v>0.5</v>
      </c>
      <c r="M144" s="2">
        <v>4.2</v>
      </c>
      <c r="N144" s="2" t="s">
        <v>53</v>
      </c>
      <c r="Q144" s="2" t="s">
        <v>53</v>
      </c>
    </row>
    <row r="145" spans="1:17" x14ac:dyDescent="0.3">
      <c r="A145" s="42">
        <v>45925</v>
      </c>
      <c r="B145" s="2" t="s">
        <v>38</v>
      </c>
      <c r="C145" s="2" t="s">
        <v>14</v>
      </c>
      <c r="D145" s="2" t="s">
        <v>100</v>
      </c>
      <c r="E145" s="2" t="s">
        <v>18</v>
      </c>
      <c r="F145" s="2" t="s">
        <v>51</v>
      </c>
      <c r="G145" s="2" t="s">
        <v>16</v>
      </c>
      <c r="H145" s="2" t="s">
        <v>52</v>
      </c>
      <c r="K145" s="2">
        <v>2.5</v>
      </c>
      <c r="M145" s="2">
        <v>4.2</v>
      </c>
      <c r="N145" s="2" t="s">
        <v>53</v>
      </c>
      <c r="Q145" s="2" t="s">
        <v>53</v>
      </c>
    </row>
    <row r="146" spans="1:17" x14ac:dyDescent="0.3">
      <c r="A146" s="42">
        <v>45926</v>
      </c>
      <c r="B146" s="2" t="s">
        <v>38</v>
      </c>
      <c r="C146" s="2" t="s">
        <v>14</v>
      </c>
      <c r="D146" s="2" t="s">
        <v>89</v>
      </c>
      <c r="E146" s="2" t="s">
        <v>18</v>
      </c>
      <c r="F146" s="2" t="s">
        <v>51</v>
      </c>
      <c r="G146" s="2" t="s">
        <v>16</v>
      </c>
      <c r="H146" s="2" t="s">
        <v>52</v>
      </c>
      <c r="K146" s="2">
        <v>0.3</v>
      </c>
      <c r="M146" s="2">
        <v>13.4</v>
      </c>
      <c r="N146" s="2" t="s">
        <v>53</v>
      </c>
      <c r="Q146" s="2" t="s">
        <v>53</v>
      </c>
    </row>
    <row r="147" spans="1:17" x14ac:dyDescent="0.3">
      <c r="A147" s="42">
        <v>45926</v>
      </c>
      <c r="B147" s="2" t="s">
        <v>38</v>
      </c>
      <c r="C147" s="2" t="s">
        <v>14</v>
      </c>
      <c r="D147" s="2" t="s">
        <v>100</v>
      </c>
      <c r="E147" s="2" t="s">
        <v>18</v>
      </c>
      <c r="F147" s="2" t="s">
        <v>51</v>
      </c>
      <c r="G147" s="2" t="s">
        <v>16</v>
      </c>
      <c r="H147" s="2" t="s">
        <v>52</v>
      </c>
      <c r="K147" s="2">
        <v>1.2</v>
      </c>
      <c r="M147" s="2">
        <v>4.2</v>
      </c>
      <c r="N147" s="2" t="s">
        <v>53</v>
      </c>
      <c r="Q147" s="2" t="s">
        <v>53</v>
      </c>
    </row>
    <row r="148" spans="1:17" x14ac:dyDescent="0.3">
      <c r="A148" s="42">
        <v>45929</v>
      </c>
      <c r="B148" s="2" t="s">
        <v>38</v>
      </c>
      <c r="C148" s="2" t="s">
        <v>14</v>
      </c>
      <c r="D148" s="2" t="s">
        <v>55</v>
      </c>
      <c r="E148" s="2" t="s">
        <v>17</v>
      </c>
      <c r="F148" s="2" t="s">
        <v>51</v>
      </c>
      <c r="G148" s="2" t="s">
        <v>16</v>
      </c>
      <c r="H148" s="2" t="s">
        <v>52</v>
      </c>
      <c r="K148" s="2">
        <v>0.2</v>
      </c>
      <c r="M148" s="2">
        <v>38.4</v>
      </c>
      <c r="N148" s="2" t="s">
        <v>53</v>
      </c>
      <c r="Q148" s="2" t="s">
        <v>53</v>
      </c>
    </row>
    <row r="149" spans="1:17" x14ac:dyDescent="0.3">
      <c r="A149" s="42">
        <v>45929</v>
      </c>
      <c r="B149" s="2" t="s">
        <v>38</v>
      </c>
      <c r="C149" s="2" t="s">
        <v>14</v>
      </c>
      <c r="D149" s="2" t="s">
        <v>98</v>
      </c>
      <c r="E149" s="2" t="s">
        <v>17</v>
      </c>
      <c r="F149" s="2" t="s">
        <v>51</v>
      </c>
      <c r="G149" s="2" t="s">
        <v>16</v>
      </c>
      <c r="H149" s="2" t="s">
        <v>52</v>
      </c>
      <c r="K149" s="2">
        <v>0.2</v>
      </c>
      <c r="M149" s="2">
        <v>7.6</v>
      </c>
      <c r="N149" s="2" t="s">
        <v>53</v>
      </c>
      <c r="Q149" s="2" t="s">
        <v>53</v>
      </c>
    </row>
    <row r="150" spans="1:17" x14ac:dyDescent="0.3">
      <c r="A150" s="42">
        <v>45930</v>
      </c>
      <c r="B150" s="2" t="s">
        <v>38</v>
      </c>
      <c r="C150" s="2" t="s">
        <v>14</v>
      </c>
      <c r="D150" s="2" t="s">
        <v>64</v>
      </c>
      <c r="E150" s="2" t="s">
        <v>17</v>
      </c>
      <c r="F150" s="2" t="s">
        <v>51</v>
      </c>
      <c r="G150" s="2" t="s">
        <v>16</v>
      </c>
      <c r="H150" s="2" t="s">
        <v>52</v>
      </c>
      <c r="K150" s="2">
        <v>0.3</v>
      </c>
      <c r="M150" s="2">
        <v>12.3</v>
      </c>
      <c r="N150" s="2" t="s">
        <v>53</v>
      </c>
      <c r="Q150" s="2" t="s">
        <v>53</v>
      </c>
    </row>
    <row r="151" spans="1:17" x14ac:dyDescent="0.3">
      <c r="A151" s="42">
        <v>45930</v>
      </c>
      <c r="B151" s="2" t="s">
        <v>38</v>
      </c>
      <c r="C151" s="2" t="s">
        <v>14</v>
      </c>
      <c r="D151" s="2" t="s">
        <v>95</v>
      </c>
      <c r="E151" s="2" t="s">
        <v>21</v>
      </c>
      <c r="F151" s="2" t="s">
        <v>51</v>
      </c>
      <c r="G151" s="2" t="s">
        <v>16</v>
      </c>
      <c r="H151" s="2" t="s">
        <v>52</v>
      </c>
      <c r="K151" s="2">
        <v>1</v>
      </c>
      <c r="M151" s="2">
        <v>4.0999999999999996</v>
      </c>
      <c r="N151" s="2" t="s">
        <v>53</v>
      </c>
      <c r="Q151" s="2" t="s">
        <v>53</v>
      </c>
    </row>
    <row r="152" spans="1:17" x14ac:dyDescent="0.3">
      <c r="A152" s="42">
        <v>45930</v>
      </c>
      <c r="B152" s="2" t="s">
        <v>38</v>
      </c>
      <c r="C152" s="2" t="s">
        <v>14</v>
      </c>
      <c r="D152" s="2" t="s">
        <v>101</v>
      </c>
      <c r="E152" s="2" t="s">
        <v>50</v>
      </c>
      <c r="F152" s="2" t="s">
        <v>51</v>
      </c>
      <c r="G152" s="2" t="s">
        <v>16</v>
      </c>
      <c r="H152" s="2" t="s">
        <v>52</v>
      </c>
      <c r="J152" s="2" t="s">
        <v>102</v>
      </c>
      <c r="K152" s="2">
        <v>0.5</v>
      </c>
      <c r="M152" s="2">
        <v>0.5</v>
      </c>
      <c r="N152" s="2" t="s">
        <v>53</v>
      </c>
      <c r="Q152" s="2" t="s">
        <v>53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15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2F17-C2F2-408A-9B1B-6F8B5E42B8C7}">
  <sheetPr>
    <pageSetUpPr fitToPage="1"/>
  </sheetPr>
  <dimension ref="A1:Y21"/>
  <sheetViews>
    <sheetView topLeftCell="S1" workbookViewId="0">
      <selection activeCell="S1" sqref="S1"/>
    </sheetView>
  </sheetViews>
  <sheetFormatPr defaultColWidth="9.109375" defaultRowHeight="14.4" x14ac:dyDescent="0.3"/>
  <cols>
    <col min="1" max="1" width="10.5546875" style="42" customWidth="1"/>
    <col min="2" max="4" width="9.109375" style="2"/>
    <col min="5" max="5" width="18.6640625" style="2" bestFit="1" customWidth="1"/>
    <col min="6" max="18" width="9.109375" style="2"/>
    <col min="19" max="19" width="59.109375" style="2" bestFit="1" customWidth="1"/>
    <col min="20" max="24" width="12.44140625" style="2" customWidth="1"/>
    <col min="25" max="16384" width="9.109375" style="2"/>
  </cols>
  <sheetData>
    <row r="1" spans="1:25" ht="25.8" x14ac:dyDescent="0.5">
      <c r="A1" s="47" t="s">
        <v>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1"/>
      <c r="Q1" s="1"/>
      <c r="R1" s="29" t="s">
        <v>22</v>
      </c>
    </row>
    <row r="2" spans="1:25" ht="15" thickBot="1" x14ac:dyDescent="0.35">
      <c r="T2" s="48" t="s">
        <v>28</v>
      </c>
      <c r="U2" s="51"/>
      <c r="V2" s="51"/>
      <c r="W2" s="50"/>
      <c r="X2" s="50"/>
    </row>
    <row r="3" spans="1:25" ht="43.8" thickBot="1" x14ac:dyDescent="0.35">
      <c r="A3" s="4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35</v>
      </c>
      <c r="J3" s="3" t="s">
        <v>36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37</v>
      </c>
      <c r="S3" s="5" t="str">
        <f>B4</f>
        <v>Amens Law, Ltd.</v>
      </c>
      <c r="T3" s="6" t="s">
        <v>16</v>
      </c>
      <c r="U3" s="6" t="s">
        <v>40</v>
      </c>
      <c r="V3" s="6" t="s">
        <v>23</v>
      </c>
      <c r="W3" s="6" t="s">
        <v>24</v>
      </c>
      <c r="X3" s="6" t="s">
        <v>19</v>
      </c>
    </row>
    <row r="4" spans="1:25" x14ac:dyDescent="0.3">
      <c r="A4" s="42">
        <v>45839</v>
      </c>
      <c r="B4" s="2" t="s">
        <v>39</v>
      </c>
      <c r="C4" s="2" t="s">
        <v>14</v>
      </c>
      <c r="D4" s="2" t="s">
        <v>103</v>
      </c>
      <c r="E4" s="2" t="s">
        <v>17</v>
      </c>
      <c r="F4" s="29" t="s">
        <v>74</v>
      </c>
      <c r="G4" s="2" t="s">
        <v>16</v>
      </c>
      <c r="H4" s="2" t="s">
        <v>52</v>
      </c>
      <c r="J4" s="2" t="s">
        <v>104</v>
      </c>
      <c r="K4" s="2">
        <v>0.2</v>
      </c>
      <c r="M4" s="2">
        <v>16.100000000000001</v>
      </c>
      <c r="N4" s="2" t="s">
        <v>53</v>
      </c>
      <c r="Q4" s="2" t="s">
        <v>53</v>
      </c>
      <c r="S4" s="8" t="s">
        <v>25</v>
      </c>
      <c r="T4" s="9">
        <f>SUMIFS($K$4:$K$63,$E$4:$E$63,$S4,$G$4:$G$63,T$3)</f>
        <v>0</v>
      </c>
      <c r="U4" s="10">
        <f t="shared" ref="U4:X4" si="0">SUMIFS($K$4:$K$63,$E$4:$E$63,$S4,$G$4:$G$63,U$3)</f>
        <v>0</v>
      </c>
      <c r="V4" s="10">
        <f t="shared" si="0"/>
        <v>0</v>
      </c>
      <c r="W4" s="10">
        <f t="shared" si="0"/>
        <v>0</v>
      </c>
      <c r="X4" s="11">
        <f t="shared" si="0"/>
        <v>0</v>
      </c>
      <c r="Y4" s="2">
        <f t="shared" ref="Y4:Y10" si="1">SUM(T4:X4)</f>
        <v>0</v>
      </c>
    </row>
    <row r="5" spans="1:25" x14ac:dyDescent="0.3">
      <c r="A5" s="42">
        <v>45840</v>
      </c>
      <c r="B5" s="2" t="s">
        <v>39</v>
      </c>
      <c r="C5" s="2" t="s">
        <v>14</v>
      </c>
      <c r="D5" s="2" t="s">
        <v>103</v>
      </c>
      <c r="E5" s="2" t="s">
        <v>17</v>
      </c>
      <c r="F5" s="2" t="s">
        <v>74</v>
      </c>
      <c r="G5" s="2" t="s">
        <v>16</v>
      </c>
      <c r="H5" s="2" t="s">
        <v>52</v>
      </c>
      <c r="J5" s="2" t="s">
        <v>104</v>
      </c>
      <c r="K5" s="2">
        <v>0.3</v>
      </c>
      <c r="M5" s="2">
        <v>16.100000000000001</v>
      </c>
      <c r="N5" s="2" t="s">
        <v>53</v>
      </c>
      <c r="Q5" s="2" t="s">
        <v>53</v>
      </c>
      <c r="S5" s="13" t="s">
        <v>18</v>
      </c>
      <c r="T5" s="14">
        <f t="shared" ref="T5:X12" si="2">SUMIFS($K$4:$K$63,$E$4:$E$63,$S5,$G$4:$G$63,T$3)</f>
        <v>0</v>
      </c>
      <c r="U5" s="15">
        <f t="shared" si="2"/>
        <v>0</v>
      </c>
      <c r="V5" s="15">
        <f t="shared" si="2"/>
        <v>0</v>
      </c>
      <c r="W5" s="15">
        <f t="shared" si="2"/>
        <v>0</v>
      </c>
      <c r="X5" s="16">
        <f t="shared" si="2"/>
        <v>0</v>
      </c>
      <c r="Y5" s="2">
        <f t="shared" si="1"/>
        <v>0</v>
      </c>
    </row>
    <row r="6" spans="1:25" x14ac:dyDescent="0.3">
      <c r="A6" s="42">
        <v>45841</v>
      </c>
      <c r="B6" s="2" t="s">
        <v>39</v>
      </c>
      <c r="C6" s="2" t="s">
        <v>14</v>
      </c>
      <c r="D6" s="2" t="s">
        <v>103</v>
      </c>
      <c r="E6" s="2" t="s">
        <v>17</v>
      </c>
      <c r="F6" s="2" t="s">
        <v>74</v>
      </c>
      <c r="G6" s="2" t="s">
        <v>16</v>
      </c>
      <c r="H6" s="2" t="s">
        <v>52</v>
      </c>
      <c r="J6" s="2" t="s">
        <v>104</v>
      </c>
      <c r="K6" s="2">
        <v>0.5</v>
      </c>
      <c r="M6" s="2">
        <v>16.100000000000001</v>
      </c>
      <c r="N6" s="2" t="s">
        <v>53</v>
      </c>
      <c r="Q6" s="2" t="s">
        <v>53</v>
      </c>
      <c r="S6" s="13" t="s">
        <v>17</v>
      </c>
      <c r="T6" s="14">
        <f t="shared" si="2"/>
        <v>6.9</v>
      </c>
      <c r="U6" s="15">
        <f t="shared" si="2"/>
        <v>0</v>
      </c>
      <c r="V6" s="15">
        <f t="shared" si="2"/>
        <v>0</v>
      </c>
      <c r="W6" s="15">
        <f t="shared" si="2"/>
        <v>0</v>
      </c>
      <c r="X6" s="16">
        <f t="shared" si="2"/>
        <v>0</v>
      </c>
      <c r="Y6" s="2">
        <f t="shared" si="1"/>
        <v>6.9</v>
      </c>
    </row>
    <row r="7" spans="1:25" x14ac:dyDescent="0.3">
      <c r="A7" s="42">
        <v>45845</v>
      </c>
      <c r="B7" s="2" t="s">
        <v>39</v>
      </c>
      <c r="C7" s="2" t="s">
        <v>14</v>
      </c>
      <c r="D7" s="2" t="s">
        <v>105</v>
      </c>
      <c r="E7" s="2" t="s">
        <v>15</v>
      </c>
      <c r="F7" s="2" t="s">
        <v>74</v>
      </c>
      <c r="G7" s="2" t="s">
        <v>16</v>
      </c>
      <c r="H7" s="2" t="s">
        <v>52</v>
      </c>
      <c r="J7" s="2" t="s">
        <v>106</v>
      </c>
      <c r="K7" s="2">
        <v>0.3</v>
      </c>
      <c r="M7" s="2">
        <v>0.6</v>
      </c>
      <c r="N7" s="2" t="s">
        <v>53</v>
      </c>
      <c r="Q7" s="2" t="s">
        <v>53</v>
      </c>
      <c r="S7" s="13" t="s">
        <v>15</v>
      </c>
      <c r="T7" s="14">
        <f t="shared" si="2"/>
        <v>0.6</v>
      </c>
      <c r="U7" s="15">
        <f t="shared" si="2"/>
        <v>0</v>
      </c>
      <c r="V7" s="15">
        <f t="shared" si="2"/>
        <v>0</v>
      </c>
      <c r="W7" s="15">
        <f t="shared" si="2"/>
        <v>0</v>
      </c>
      <c r="X7" s="16">
        <f t="shared" si="2"/>
        <v>0</v>
      </c>
      <c r="Y7" s="2">
        <f t="shared" si="1"/>
        <v>0.6</v>
      </c>
    </row>
    <row r="8" spans="1:25" x14ac:dyDescent="0.3">
      <c r="A8" s="42">
        <v>45846</v>
      </c>
      <c r="B8" s="2" t="s">
        <v>39</v>
      </c>
      <c r="C8" s="2" t="s">
        <v>14</v>
      </c>
      <c r="D8" s="2" t="s">
        <v>103</v>
      </c>
      <c r="E8" s="2" t="s">
        <v>17</v>
      </c>
      <c r="F8" s="2" t="s">
        <v>74</v>
      </c>
      <c r="G8" s="2" t="s">
        <v>16</v>
      </c>
      <c r="H8" s="2" t="s">
        <v>52</v>
      </c>
      <c r="J8" s="2" t="s">
        <v>104</v>
      </c>
      <c r="K8" s="2">
        <v>0.2</v>
      </c>
      <c r="M8" s="2">
        <v>16.100000000000001</v>
      </c>
      <c r="N8" s="2" t="s">
        <v>53</v>
      </c>
      <c r="Q8" s="2" t="s">
        <v>53</v>
      </c>
      <c r="S8" s="13" t="s">
        <v>21</v>
      </c>
      <c r="T8" s="14">
        <f t="shared" si="2"/>
        <v>0</v>
      </c>
      <c r="U8" s="15">
        <f t="shared" si="2"/>
        <v>0</v>
      </c>
      <c r="V8" s="15">
        <f t="shared" si="2"/>
        <v>0</v>
      </c>
      <c r="W8" s="15">
        <f t="shared" si="2"/>
        <v>0</v>
      </c>
      <c r="X8" s="16">
        <f t="shared" si="2"/>
        <v>0</v>
      </c>
      <c r="Y8" s="2">
        <f t="shared" si="1"/>
        <v>0</v>
      </c>
    </row>
    <row r="9" spans="1:25" x14ac:dyDescent="0.3">
      <c r="A9" s="42">
        <v>45846</v>
      </c>
      <c r="B9" s="2" t="s">
        <v>39</v>
      </c>
      <c r="C9" s="2" t="s">
        <v>14</v>
      </c>
      <c r="D9" s="2" t="s">
        <v>105</v>
      </c>
      <c r="E9" s="2" t="s">
        <v>15</v>
      </c>
      <c r="F9" s="2" t="s">
        <v>74</v>
      </c>
      <c r="G9" s="2" t="s">
        <v>16</v>
      </c>
      <c r="H9" s="2" t="s">
        <v>52</v>
      </c>
      <c r="J9" s="2" t="s">
        <v>106</v>
      </c>
      <c r="K9" s="2">
        <v>0.3</v>
      </c>
      <c r="M9" s="2">
        <v>0.6</v>
      </c>
      <c r="N9" s="2" t="s">
        <v>53</v>
      </c>
      <c r="Q9" s="2" t="s">
        <v>53</v>
      </c>
      <c r="S9" s="13" t="s">
        <v>20</v>
      </c>
      <c r="T9" s="14">
        <f t="shared" si="2"/>
        <v>0</v>
      </c>
      <c r="U9" s="15">
        <f t="shared" si="2"/>
        <v>0</v>
      </c>
      <c r="V9" s="15">
        <f t="shared" si="2"/>
        <v>0</v>
      </c>
      <c r="W9" s="15">
        <f t="shared" si="2"/>
        <v>0</v>
      </c>
      <c r="X9" s="16">
        <f t="shared" si="2"/>
        <v>0</v>
      </c>
      <c r="Y9" s="2">
        <f t="shared" si="1"/>
        <v>0</v>
      </c>
    </row>
    <row r="10" spans="1:25" x14ac:dyDescent="0.3">
      <c r="A10" s="42">
        <v>45849</v>
      </c>
      <c r="B10" s="2" t="s">
        <v>39</v>
      </c>
      <c r="C10" s="2" t="s">
        <v>14</v>
      </c>
      <c r="D10" s="2" t="s">
        <v>103</v>
      </c>
      <c r="E10" s="2" t="s">
        <v>17</v>
      </c>
      <c r="F10" s="2" t="s">
        <v>74</v>
      </c>
      <c r="G10" s="2" t="s">
        <v>16</v>
      </c>
      <c r="H10" s="2" t="s">
        <v>52</v>
      </c>
      <c r="J10" s="2" t="s">
        <v>104</v>
      </c>
      <c r="K10" s="2">
        <v>0.4</v>
      </c>
      <c r="M10" s="2">
        <v>16.100000000000001</v>
      </c>
      <c r="N10" s="2" t="s">
        <v>53</v>
      </c>
      <c r="Q10" s="2" t="s">
        <v>53</v>
      </c>
      <c r="S10" s="13" t="s">
        <v>41</v>
      </c>
      <c r="T10" s="14">
        <f t="shared" si="2"/>
        <v>0</v>
      </c>
      <c r="U10" s="15">
        <f t="shared" si="2"/>
        <v>0</v>
      </c>
      <c r="V10" s="15">
        <f t="shared" si="2"/>
        <v>0</v>
      </c>
      <c r="W10" s="15">
        <f t="shared" si="2"/>
        <v>0</v>
      </c>
      <c r="X10" s="16">
        <f t="shared" si="2"/>
        <v>0</v>
      </c>
      <c r="Y10" s="2">
        <f t="shared" si="1"/>
        <v>0</v>
      </c>
    </row>
    <row r="11" spans="1:25" x14ac:dyDescent="0.3">
      <c r="A11" s="42">
        <v>45851</v>
      </c>
      <c r="B11" s="2" t="s">
        <v>39</v>
      </c>
      <c r="C11" s="2" t="s">
        <v>14</v>
      </c>
      <c r="D11" s="2" t="s">
        <v>103</v>
      </c>
      <c r="E11" s="2" t="s">
        <v>17</v>
      </c>
      <c r="F11" s="2" t="s">
        <v>74</v>
      </c>
      <c r="G11" s="2" t="s">
        <v>16</v>
      </c>
      <c r="H11" s="2" t="s">
        <v>52</v>
      </c>
      <c r="J11" s="2" t="s">
        <v>104</v>
      </c>
      <c r="K11" s="2">
        <v>0.3</v>
      </c>
      <c r="M11" s="2">
        <v>16.100000000000001</v>
      </c>
      <c r="N11" s="2" t="s">
        <v>53</v>
      </c>
      <c r="Q11" s="2" t="s">
        <v>53</v>
      </c>
      <c r="S11" s="35" t="s">
        <v>27</v>
      </c>
      <c r="T11" s="14">
        <f t="shared" si="2"/>
        <v>0</v>
      </c>
      <c r="U11" s="15">
        <f t="shared" si="2"/>
        <v>0</v>
      </c>
      <c r="V11" s="15">
        <f t="shared" si="2"/>
        <v>0</v>
      </c>
      <c r="W11" s="15">
        <f t="shared" si="2"/>
        <v>0</v>
      </c>
      <c r="X11" s="16">
        <f t="shared" si="2"/>
        <v>0</v>
      </c>
    </row>
    <row r="12" spans="1:25" ht="15" thickBot="1" x14ac:dyDescent="0.35">
      <c r="A12" s="42">
        <v>45852</v>
      </c>
      <c r="B12" s="2" t="s">
        <v>39</v>
      </c>
      <c r="C12" s="2" t="s">
        <v>14</v>
      </c>
      <c r="D12" s="2" t="s">
        <v>103</v>
      </c>
      <c r="E12" s="2" t="s">
        <v>17</v>
      </c>
      <c r="F12" s="2" t="s">
        <v>74</v>
      </c>
      <c r="G12" s="2" t="s">
        <v>16</v>
      </c>
      <c r="H12" s="2" t="s">
        <v>52</v>
      </c>
      <c r="J12" s="2" t="s">
        <v>104</v>
      </c>
      <c r="K12" s="2">
        <v>0.2</v>
      </c>
      <c r="M12" s="2">
        <v>16.100000000000001</v>
      </c>
      <c r="N12" s="2" t="s">
        <v>53</v>
      </c>
      <c r="Q12" s="2" t="s">
        <v>53</v>
      </c>
      <c r="S12" s="41" t="s">
        <v>45</v>
      </c>
      <c r="T12" s="17">
        <f t="shared" si="2"/>
        <v>0</v>
      </c>
      <c r="U12" s="18">
        <f t="shared" si="2"/>
        <v>0</v>
      </c>
      <c r="V12" s="18">
        <f t="shared" si="2"/>
        <v>0</v>
      </c>
      <c r="W12" s="18">
        <f t="shared" si="2"/>
        <v>0</v>
      </c>
      <c r="X12" s="19">
        <f t="shared" si="2"/>
        <v>0</v>
      </c>
      <c r="Y12" s="2">
        <f>SUM(T12:X12)</f>
        <v>0</v>
      </c>
    </row>
    <row r="13" spans="1:25" ht="18.75" customHeight="1" x14ac:dyDescent="0.3">
      <c r="A13" s="42">
        <v>45853</v>
      </c>
      <c r="B13" s="2" t="s">
        <v>39</v>
      </c>
      <c r="C13" s="2" t="s">
        <v>14</v>
      </c>
      <c r="D13" s="2" t="s">
        <v>103</v>
      </c>
      <c r="E13" s="2" t="s">
        <v>17</v>
      </c>
      <c r="F13" s="2" t="s">
        <v>74</v>
      </c>
      <c r="G13" s="2" t="s">
        <v>16</v>
      </c>
      <c r="H13" s="2" t="s">
        <v>52</v>
      </c>
      <c r="J13" s="2" t="s">
        <v>104</v>
      </c>
      <c r="K13" s="2">
        <v>1.9</v>
      </c>
      <c r="M13" s="2">
        <v>16.100000000000001</v>
      </c>
      <c r="N13" s="2" t="s">
        <v>53</v>
      </c>
      <c r="Q13" s="2" t="s">
        <v>53</v>
      </c>
      <c r="S13" s="40" t="s">
        <v>32</v>
      </c>
      <c r="T13" s="21">
        <f>SUM(T4:T12)</f>
        <v>7.5</v>
      </c>
      <c r="U13" s="21">
        <f t="shared" ref="U13:X13" si="3">SUM(U4:U12)</f>
        <v>0</v>
      </c>
      <c r="V13" s="21">
        <f t="shared" si="3"/>
        <v>0</v>
      </c>
      <c r="W13" s="21">
        <f t="shared" si="3"/>
        <v>0</v>
      </c>
      <c r="X13" s="21">
        <f t="shared" si="3"/>
        <v>0</v>
      </c>
      <c r="Y13" s="2">
        <f>SUM(T4:X12)</f>
        <v>7.5</v>
      </c>
    </row>
    <row r="14" spans="1:25" ht="31.5" customHeight="1" thickBot="1" x14ac:dyDescent="0.35">
      <c r="A14" s="42">
        <v>45855</v>
      </c>
      <c r="B14" s="2" t="s">
        <v>39</v>
      </c>
      <c r="C14" s="2" t="s">
        <v>14</v>
      </c>
      <c r="D14" s="2" t="s">
        <v>107</v>
      </c>
      <c r="E14" s="2" t="s">
        <v>17</v>
      </c>
      <c r="F14" s="2" t="s">
        <v>74</v>
      </c>
      <c r="G14" s="2" t="s">
        <v>16</v>
      </c>
      <c r="H14" s="2" t="s">
        <v>52</v>
      </c>
      <c r="J14" s="2" t="s">
        <v>108</v>
      </c>
      <c r="K14" s="2">
        <v>0.2</v>
      </c>
      <c r="M14" s="2">
        <v>24.7</v>
      </c>
      <c r="N14" s="2" t="s">
        <v>53</v>
      </c>
      <c r="Q14" s="2" t="s">
        <v>53</v>
      </c>
      <c r="T14" s="48" t="s">
        <v>29</v>
      </c>
      <c r="U14" s="51"/>
      <c r="V14" s="51"/>
      <c r="W14" s="50"/>
      <c r="X14" s="50"/>
    </row>
    <row r="15" spans="1:25" ht="31.5" customHeight="1" thickBot="1" x14ac:dyDescent="0.35">
      <c r="A15" s="42">
        <v>45856</v>
      </c>
      <c r="B15" s="2" t="s">
        <v>39</v>
      </c>
      <c r="C15" s="2" t="s">
        <v>14</v>
      </c>
      <c r="D15" s="2" t="s">
        <v>103</v>
      </c>
      <c r="E15" s="2" t="s">
        <v>17</v>
      </c>
      <c r="F15" s="2" t="s">
        <v>74</v>
      </c>
      <c r="G15" s="2" t="s">
        <v>16</v>
      </c>
      <c r="H15" s="2" t="s">
        <v>52</v>
      </c>
      <c r="J15" s="2" t="s">
        <v>104</v>
      </c>
      <c r="K15" s="2">
        <v>0.2</v>
      </c>
      <c r="M15" s="2">
        <v>16.100000000000001</v>
      </c>
      <c r="N15" s="2" t="s">
        <v>53</v>
      </c>
      <c r="Q15" s="2" t="s">
        <v>53</v>
      </c>
      <c r="S15" s="5" t="str">
        <f>S3</f>
        <v>Amens Law, Ltd.</v>
      </c>
      <c r="T15" s="6" t="str">
        <f>T3</f>
        <v>Attorney</v>
      </c>
      <c r="U15" s="6" t="str">
        <f t="shared" ref="U15:X15" si="4">U3</f>
        <v>Travel (Attorney)</v>
      </c>
      <c r="V15" s="6" t="str">
        <f t="shared" si="4"/>
        <v>Investigator</v>
      </c>
      <c r="W15" s="6" t="str">
        <f t="shared" si="4"/>
        <v>Expert</v>
      </c>
      <c r="X15" s="6" t="str">
        <f t="shared" si="4"/>
        <v>Staff</v>
      </c>
      <c r="Y15" s="36" t="s">
        <v>30</v>
      </c>
    </row>
    <row r="16" spans="1:25" x14ac:dyDescent="0.3">
      <c r="A16" s="42">
        <v>45859</v>
      </c>
      <c r="B16" s="2" t="s">
        <v>39</v>
      </c>
      <c r="C16" s="2" t="s">
        <v>14</v>
      </c>
      <c r="D16" s="2" t="s">
        <v>103</v>
      </c>
      <c r="E16" s="2" t="s">
        <v>17</v>
      </c>
      <c r="F16" s="2" t="s">
        <v>74</v>
      </c>
      <c r="G16" s="2" t="s">
        <v>16</v>
      </c>
      <c r="H16" s="2" t="s">
        <v>52</v>
      </c>
      <c r="J16" s="2" t="s">
        <v>104</v>
      </c>
      <c r="K16" s="2">
        <v>0.2</v>
      </c>
      <c r="M16" s="2">
        <v>16.100000000000001</v>
      </c>
      <c r="N16" s="2" t="s">
        <v>53</v>
      </c>
      <c r="Q16" s="2" t="s">
        <v>53</v>
      </c>
      <c r="S16" s="34" t="s">
        <v>26</v>
      </c>
      <c r="T16" s="23">
        <f>SUMIFS($L$4:$L$63,$E$4:$E$63,$S16,$G$4:$G$63,T$3)</f>
        <v>0</v>
      </c>
      <c r="U16" s="32">
        <f>SUMIFS($L$4:$L$63,$E$4:$E$63,$S16,$G$4:$G$63,U$3)</f>
        <v>0</v>
      </c>
      <c r="V16" s="32">
        <f>SUMIFS($L$4:$L$63,$E$4:$E$63,$S16,$G$4:$G$63,V$3)</f>
        <v>0</v>
      </c>
      <c r="W16" s="32">
        <f>SUMIFS($L$4:$L$63,$E$4:$E$63,$S16,$G$4:$G$63,W$3)</f>
        <v>0</v>
      </c>
      <c r="X16" s="33">
        <f>SUMIFS($L$4:$L$63,$E$4:$E$63,$S16,$G$4:$G$63,X$3)</f>
        <v>0</v>
      </c>
      <c r="Y16" s="28">
        <f>SUM(T16:X16)</f>
        <v>0</v>
      </c>
    </row>
    <row r="17" spans="1:25" ht="15" thickBot="1" x14ac:dyDescent="0.35">
      <c r="A17" s="42">
        <v>45864</v>
      </c>
      <c r="B17" s="2" t="s">
        <v>39</v>
      </c>
      <c r="C17" s="2" t="s">
        <v>14</v>
      </c>
      <c r="D17" s="2" t="s">
        <v>107</v>
      </c>
      <c r="E17" s="2" t="s">
        <v>17</v>
      </c>
      <c r="F17" s="2" t="s">
        <v>74</v>
      </c>
      <c r="G17" s="2" t="s">
        <v>16</v>
      </c>
      <c r="H17" s="2" t="s">
        <v>52</v>
      </c>
      <c r="J17" s="2" t="s">
        <v>108</v>
      </c>
      <c r="K17" s="2">
        <v>0.6</v>
      </c>
      <c r="M17" s="2">
        <v>24.7</v>
      </c>
      <c r="N17" s="2" t="s">
        <v>53</v>
      </c>
      <c r="Q17" s="2" t="s">
        <v>53</v>
      </c>
      <c r="S17" s="24" t="s">
        <v>43</v>
      </c>
      <c r="T17" s="25"/>
      <c r="U17" s="37">
        <v>0</v>
      </c>
      <c r="V17" s="37">
        <v>0</v>
      </c>
      <c r="W17" s="26">
        <v>0</v>
      </c>
      <c r="X17" s="26">
        <v>0</v>
      </c>
      <c r="Y17" s="28">
        <f>SUM(T17:X17)</f>
        <v>0</v>
      </c>
    </row>
    <row r="18" spans="1:25" x14ac:dyDescent="0.3">
      <c r="A18" s="42">
        <v>45866</v>
      </c>
      <c r="B18" s="2" t="s">
        <v>39</v>
      </c>
      <c r="C18" s="2" t="s">
        <v>14</v>
      </c>
      <c r="D18" s="2" t="s">
        <v>107</v>
      </c>
      <c r="E18" s="2" t="s">
        <v>17</v>
      </c>
      <c r="F18" s="2" t="s">
        <v>74</v>
      </c>
      <c r="G18" s="2" t="s">
        <v>16</v>
      </c>
      <c r="H18" s="2" t="s">
        <v>52</v>
      </c>
      <c r="J18" s="2" t="s">
        <v>108</v>
      </c>
      <c r="K18" s="2">
        <v>0.3</v>
      </c>
      <c r="M18" s="2">
        <v>24.7</v>
      </c>
      <c r="N18" s="2" t="s">
        <v>53</v>
      </c>
      <c r="Q18" s="2" t="s">
        <v>53</v>
      </c>
      <c r="S18" s="38" t="s">
        <v>32</v>
      </c>
      <c r="T18" s="2">
        <f>SUM(T16:T17)</f>
        <v>0</v>
      </c>
      <c r="W18" s="2">
        <f t="shared" ref="W18:X18" si="5">SUM(W16:W17)</f>
        <v>0</v>
      </c>
      <c r="X18" s="2">
        <f t="shared" si="5"/>
        <v>0</v>
      </c>
      <c r="Y18" s="2">
        <f>SUM(T16:X17)</f>
        <v>0</v>
      </c>
    </row>
    <row r="19" spans="1:25" x14ac:dyDescent="0.3">
      <c r="A19" s="42">
        <v>45866</v>
      </c>
      <c r="B19" s="39" t="s">
        <v>39</v>
      </c>
      <c r="C19" s="39" t="s">
        <v>14</v>
      </c>
      <c r="D19" s="39" t="s">
        <v>103</v>
      </c>
      <c r="E19" s="39" t="s">
        <v>17</v>
      </c>
      <c r="F19" s="39" t="s">
        <v>74</v>
      </c>
      <c r="G19" s="39" t="s">
        <v>16</v>
      </c>
      <c r="H19" s="39" t="s">
        <v>52</v>
      </c>
      <c r="I19" s="39"/>
      <c r="J19" s="39" t="s">
        <v>104</v>
      </c>
      <c r="K19" s="39">
        <v>0.2</v>
      </c>
      <c r="L19" s="39"/>
      <c r="M19" s="39">
        <v>16.100000000000001</v>
      </c>
      <c r="N19" s="39" t="s">
        <v>53</v>
      </c>
      <c r="O19" s="39"/>
      <c r="P19" s="39"/>
      <c r="Q19" s="39" t="s">
        <v>53</v>
      </c>
      <c r="S19" s="29" t="s">
        <v>48</v>
      </c>
    </row>
    <row r="20" spans="1:25" x14ac:dyDescent="0.3">
      <c r="A20" s="42">
        <v>45867</v>
      </c>
      <c r="B20" s="2" t="s">
        <v>39</v>
      </c>
      <c r="C20" s="2" t="s">
        <v>14</v>
      </c>
      <c r="D20" s="2" t="s">
        <v>103</v>
      </c>
      <c r="E20" s="2" t="s">
        <v>17</v>
      </c>
      <c r="F20" s="2" t="s">
        <v>74</v>
      </c>
      <c r="G20" s="2" t="s">
        <v>16</v>
      </c>
      <c r="H20" s="2" t="s">
        <v>52</v>
      </c>
      <c r="J20" s="2" t="s">
        <v>104</v>
      </c>
      <c r="K20" s="2">
        <v>0.9</v>
      </c>
      <c r="M20" s="2">
        <v>16.100000000000001</v>
      </c>
      <c r="N20" s="2" t="s">
        <v>53</v>
      </c>
      <c r="Q20" s="2" t="s">
        <v>53</v>
      </c>
      <c r="S20" s="29"/>
    </row>
    <row r="21" spans="1:25" x14ac:dyDescent="0.3">
      <c r="A21" s="42">
        <v>45869</v>
      </c>
      <c r="B21" s="2" t="s">
        <v>39</v>
      </c>
      <c r="C21" s="2" t="s">
        <v>14</v>
      </c>
      <c r="D21" s="2" t="s">
        <v>107</v>
      </c>
      <c r="E21" s="2" t="s">
        <v>17</v>
      </c>
      <c r="F21" s="2" t="s">
        <v>74</v>
      </c>
      <c r="G21" s="2" t="s">
        <v>16</v>
      </c>
      <c r="H21" s="2" t="s">
        <v>52</v>
      </c>
      <c r="J21" s="2" t="s">
        <v>108</v>
      </c>
      <c r="K21" s="2">
        <v>0.3</v>
      </c>
      <c r="M21" s="2">
        <v>24.7</v>
      </c>
      <c r="N21" s="2" t="s">
        <v>53</v>
      </c>
      <c r="Q21" s="2" t="s">
        <v>53</v>
      </c>
      <c r="S21" s="29" t="s">
        <v>42</v>
      </c>
    </row>
  </sheetData>
  <mergeCells count="3">
    <mergeCell ref="A1:O1"/>
    <mergeCell ref="T14:X14"/>
    <mergeCell ref="T2:X2"/>
  </mergeCells>
  <pageMargins left="0.7" right="0.7" top="0.75" bottom="0.75" header="0.3" footer="0.3"/>
  <pageSetup scale="3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77679-5C4E-4A7C-8F09-999CA8332B6B}">
  <dimension ref="A1:Y21"/>
  <sheetViews>
    <sheetView topLeftCell="S1" workbookViewId="0">
      <selection activeCell="S1" sqref="S1"/>
    </sheetView>
  </sheetViews>
  <sheetFormatPr defaultColWidth="9.109375" defaultRowHeight="14.4" x14ac:dyDescent="0.3"/>
  <cols>
    <col min="1" max="1" width="10.5546875" style="42" customWidth="1"/>
    <col min="2" max="4" width="9.109375" style="2"/>
    <col min="5" max="5" width="18.6640625" style="2" bestFit="1" customWidth="1"/>
    <col min="6" max="18" width="9.109375" style="2"/>
    <col min="19" max="19" width="59.109375" style="2" bestFit="1" customWidth="1"/>
    <col min="20" max="24" width="12.44140625" style="2" customWidth="1"/>
    <col min="25" max="16384" width="9.109375" style="2"/>
  </cols>
  <sheetData>
    <row r="1" spans="1:25" ht="25.8" x14ac:dyDescent="0.5">
      <c r="A1" s="47" t="s">
        <v>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1"/>
      <c r="Q1" s="1"/>
      <c r="R1" s="1"/>
    </row>
    <row r="2" spans="1:25" ht="15" thickBot="1" x14ac:dyDescent="0.35">
      <c r="T2" s="48" t="s">
        <v>28</v>
      </c>
      <c r="U2" s="51"/>
      <c r="V2" s="51"/>
      <c r="W2" s="50"/>
      <c r="X2" s="50"/>
    </row>
    <row r="3" spans="1:25" ht="43.8" thickBot="1" x14ac:dyDescent="0.35">
      <c r="A3" s="4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35</v>
      </c>
      <c r="J3" s="3" t="s">
        <v>36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37</v>
      </c>
      <c r="R3" s="4"/>
      <c r="S3" s="5" t="str">
        <f>B4</f>
        <v>Neidert Law</v>
      </c>
      <c r="T3" s="6" t="s">
        <v>16</v>
      </c>
      <c r="U3" s="6" t="s">
        <v>40</v>
      </c>
      <c r="V3" s="6" t="s">
        <v>23</v>
      </c>
      <c r="W3" s="6" t="s">
        <v>78</v>
      </c>
      <c r="X3" s="6" t="s">
        <v>19</v>
      </c>
    </row>
    <row r="4" spans="1:25" x14ac:dyDescent="0.3">
      <c r="A4" s="42">
        <v>45839</v>
      </c>
      <c r="B4" s="29" t="s">
        <v>44</v>
      </c>
      <c r="C4" s="2" t="s">
        <v>14</v>
      </c>
      <c r="D4" s="2" t="s">
        <v>75</v>
      </c>
      <c r="E4" s="2" t="s">
        <v>17</v>
      </c>
      <c r="F4" s="29" t="s">
        <v>76</v>
      </c>
      <c r="G4" s="2" t="s">
        <v>40</v>
      </c>
      <c r="H4" s="2" t="s">
        <v>52</v>
      </c>
      <c r="J4" s="2" t="s">
        <v>77</v>
      </c>
      <c r="K4" s="2">
        <v>5.8</v>
      </c>
      <c r="M4" s="2">
        <v>38.200000000000003</v>
      </c>
      <c r="N4" s="2" t="s">
        <v>53</v>
      </c>
      <c r="Q4" s="2" t="s">
        <v>53</v>
      </c>
      <c r="S4" s="8" t="s">
        <v>25</v>
      </c>
      <c r="T4" s="9">
        <f>SUMIFS($K$4:$K$21,$E$4:$E$21,$S4,$G$4:$G$21,T$3)</f>
        <v>0</v>
      </c>
      <c r="U4" s="10">
        <f t="shared" ref="U4:X4" si="0">SUMIFS($K$4:$K$21,$E$4:$E$21,$S4,$G$4:$G$21,U$3)</f>
        <v>0</v>
      </c>
      <c r="V4" s="10">
        <f t="shared" si="0"/>
        <v>0</v>
      </c>
      <c r="W4" s="10">
        <f t="shared" si="0"/>
        <v>0</v>
      </c>
      <c r="X4" s="11">
        <f t="shared" si="0"/>
        <v>0</v>
      </c>
      <c r="Y4" s="2">
        <f t="shared" ref="Y4:Y11" si="1">SUM(T4:X4)</f>
        <v>0</v>
      </c>
    </row>
    <row r="5" spans="1:25" x14ac:dyDescent="0.3">
      <c r="A5" s="42">
        <v>45839</v>
      </c>
      <c r="B5" s="2" t="s">
        <v>44</v>
      </c>
      <c r="C5" s="2" t="s">
        <v>14</v>
      </c>
      <c r="D5" s="2" t="s">
        <v>75</v>
      </c>
      <c r="E5" s="2" t="s">
        <v>17</v>
      </c>
      <c r="F5" s="2" t="s">
        <v>76</v>
      </c>
      <c r="G5" s="2" t="s">
        <v>16</v>
      </c>
      <c r="H5" s="2" t="s">
        <v>52</v>
      </c>
      <c r="J5" s="2" t="s">
        <v>77</v>
      </c>
      <c r="K5" s="2">
        <v>1.3</v>
      </c>
      <c r="M5" s="2">
        <v>38.200000000000003</v>
      </c>
      <c r="N5" s="2" t="s">
        <v>53</v>
      </c>
      <c r="Q5" s="2" t="s">
        <v>53</v>
      </c>
      <c r="S5" s="13" t="s">
        <v>18</v>
      </c>
      <c r="T5" s="14">
        <f t="shared" ref="T5:X12" si="2">SUMIFS($K$4:$K$21,$E$4:$E$21,$S5,$G$4:$G$21,T$3)</f>
        <v>0</v>
      </c>
      <c r="U5" s="15">
        <f t="shared" si="2"/>
        <v>0</v>
      </c>
      <c r="V5" s="15">
        <f t="shared" si="2"/>
        <v>0</v>
      </c>
      <c r="W5" s="15">
        <f t="shared" si="2"/>
        <v>0</v>
      </c>
      <c r="X5" s="16">
        <f t="shared" si="2"/>
        <v>0</v>
      </c>
      <c r="Y5" s="2">
        <f t="shared" si="1"/>
        <v>0</v>
      </c>
    </row>
    <row r="6" spans="1:25" x14ac:dyDescent="0.3">
      <c r="S6" s="13" t="s">
        <v>17</v>
      </c>
      <c r="T6" s="14">
        <f t="shared" si="2"/>
        <v>1.3</v>
      </c>
      <c r="U6" s="15">
        <f t="shared" si="2"/>
        <v>5.8</v>
      </c>
      <c r="V6" s="15">
        <f t="shared" si="2"/>
        <v>0</v>
      </c>
      <c r="W6" s="15">
        <f t="shared" si="2"/>
        <v>0</v>
      </c>
      <c r="X6" s="16">
        <f t="shared" si="2"/>
        <v>0</v>
      </c>
      <c r="Y6" s="2">
        <f t="shared" si="1"/>
        <v>7.1</v>
      </c>
    </row>
    <row r="7" spans="1:25" x14ac:dyDescent="0.3">
      <c r="S7" s="13" t="s">
        <v>15</v>
      </c>
      <c r="T7" s="14">
        <f t="shared" si="2"/>
        <v>0</v>
      </c>
      <c r="U7" s="15">
        <f t="shared" si="2"/>
        <v>0</v>
      </c>
      <c r="V7" s="15">
        <f t="shared" si="2"/>
        <v>0</v>
      </c>
      <c r="W7" s="15">
        <f t="shared" si="2"/>
        <v>0</v>
      </c>
      <c r="X7" s="16">
        <f t="shared" si="2"/>
        <v>0</v>
      </c>
      <c r="Y7" s="2">
        <f t="shared" si="1"/>
        <v>0</v>
      </c>
    </row>
    <row r="8" spans="1:25" x14ac:dyDescent="0.3">
      <c r="S8" s="13" t="s">
        <v>21</v>
      </c>
      <c r="T8" s="14">
        <f t="shared" si="2"/>
        <v>0</v>
      </c>
      <c r="U8" s="15">
        <f t="shared" si="2"/>
        <v>0</v>
      </c>
      <c r="V8" s="15">
        <f t="shared" si="2"/>
        <v>0</v>
      </c>
      <c r="W8" s="15">
        <f t="shared" si="2"/>
        <v>0</v>
      </c>
      <c r="X8" s="16">
        <f t="shared" si="2"/>
        <v>0</v>
      </c>
      <c r="Y8" s="2">
        <f t="shared" si="1"/>
        <v>0</v>
      </c>
    </row>
    <row r="9" spans="1:25" x14ac:dyDescent="0.3">
      <c r="S9" s="13" t="s">
        <v>20</v>
      </c>
      <c r="T9" s="14">
        <f t="shared" si="2"/>
        <v>0</v>
      </c>
      <c r="U9" s="15">
        <f t="shared" si="2"/>
        <v>0</v>
      </c>
      <c r="V9" s="15">
        <f t="shared" si="2"/>
        <v>0</v>
      </c>
      <c r="W9" s="15">
        <f t="shared" si="2"/>
        <v>0</v>
      </c>
      <c r="X9" s="16">
        <f t="shared" si="2"/>
        <v>0</v>
      </c>
      <c r="Y9" s="2">
        <f t="shared" si="1"/>
        <v>0</v>
      </c>
    </row>
    <row r="10" spans="1:25" x14ac:dyDescent="0.3">
      <c r="S10" s="13" t="s">
        <v>41</v>
      </c>
      <c r="T10" s="14">
        <f t="shared" si="2"/>
        <v>0</v>
      </c>
      <c r="U10" s="15">
        <f t="shared" si="2"/>
        <v>0</v>
      </c>
      <c r="V10" s="15">
        <f t="shared" si="2"/>
        <v>0</v>
      </c>
      <c r="W10" s="15">
        <f t="shared" si="2"/>
        <v>0</v>
      </c>
      <c r="X10" s="16">
        <f t="shared" si="2"/>
        <v>0</v>
      </c>
      <c r="Y10" s="2">
        <f t="shared" si="1"/>
        <v>0</v>
      </c>
    </row>
    <row r="11" spans="1:25" x14ac:dyDescent="0.3">
      <c r="S11" s="35" t="s">
        <v>27</v>
      </c>
      <c r="T11" s="14">
        <f t="shared" si="2"/>
        <v>0</v>
      </c>
      <c r="U11" s="15">
        <f t="shared" si="2"/>
        <v>0</v>
      </c>
      <c r="V11" s="15">
        <f t="shared" si="2"/>
        <v>0</v>
      </c>
      <c r="W11" s="15">
        <f t="shared" si="2"/>
        <v>0</v>
      </c>
      <c r="X11" s="16">
        <f t="shared" si="2"/>
        <v>0</v>
      </c>
      <c r="Y11" s="2">
        <f t="shared" si="1"/>
        <v>0</v>
      </c>
    </row>
    <row r="12" spans="1:25" ht="15" thickBot="1" x14ac:dyDescent="0.35">
      <c r="S12" s="41" t="s">
        <v>45</v>
      </c>
      <c r="T12" s="17">
        <f t="shared" si="2"/>
        <v>0</v>
      </c>
      <c r="U12" s="18">
        <f t="shared" si="2"/>
        <v>0</v>
      </c>
      <c r="V12" s="18">
        <f t="shared" si="2"/>
        <v>0</v>
      </c>
      <c r="W12" s="18">
        <f t="shared" si="2"/>
        <v>0</v>
      </c>
      <c r="X12" s="19">
        <f t="shared" si="2"/>
        <v>0</v>
      </c>
      <c r="Y12" s="2">
        <f>SUM(T12:X12)</f>
        <v>0</v>
      </c>
    </row>
    <row r="13" spans="1:25" ht="18.75" customHeight="1" x14ac:dyDescent="0.3">
      <c r="S13" s="40" t="s">
        <v>32</v>
      </c>
      <c r="T13" s="21">
        <f>SUM(T4:T12)</f>
        <v>1.3</v>
      </c>
      <c r="U13" s="21">
        <f t="shared" ref="U13:X13" si="3">SUM(U4:U12)</f>
        <v>5.8</v>
      </c>
      <c r="V13" s="21">
        <f t="shared" si="3"/>
        <v>0</v>
      </c>
      <c r="W13" s="21">
        <f t="shared" si="3"/>
        <v>0</v>
      </c>
      <c r="X13" s="21">
        <f t="shared" si="3"/>
        <v>0</v>
      </c>
      <c r="Y13" s="2">
        <f>SUM(T4:X12)</f>
        <v>7.1</v>
      </c>
    </row>
    <row r="14" spans="1:25" ht="31.5" customHeight="1" thickBot="1" x14ac:dyDescent="0.35">
      <c r="T14" s="48" t="s">
        <v>29</v>
      </c>
      <c r="U14" s="51"/>
      <c r="V14" s="51"/>
      <c r="W14" s="50"/>
      <c r="X14" s="50"/>
    </row>
    <row r="15" spans="1:25" ht="31.5" customHeight="1" thickBot="1" x14ac:dyDescent="0.35">
      <c r="S15" s="5" t="str">
        <f>S3</f>
        <v>Neidert Law</v>
      </c>
      <c r="T15" s="6" t="str">
        <f>T3</f>
        <v>Attorney</v>
      </c>
      <c r="U15" s="6" t="str">
        <f t="shared" ref="U15:X15" si="4">U3</f>
        <v>Travel (Attorney)</v>
      </c>
      <c r="V15" s="6" t="str">
        <f t="shared" si="4"/>
        <v>Investigator</v>
      </c>
      <c r="W15" s="6" t="str">
        <f t="shared" si="4"/>
        <v>Travel (Investigator)</v>
      </c>
      <c r="X15" s="6" t="str">
        <f t="shared" si="4"/>
        <v>Staff</v>
      </c>
      <c r="Y15" s="36" t="s">
        <v>30</v>
      </c>
    </row>
    <row r="16" spans="1:25" x14ac:dyDescent="0.3">
      <c r="S16" s="34" t="s">
        <v>26</v>
      </c>
      <c r="T16" s="44">
        <f>SUMIFS($J$4:$J$4,$E$4:$E$4,$S16,$H$4:$H$4,T$3)</f>
        <v>0</v>
      </c>
      <c r="U16" s="44">
        <f>SUMIFS($J$4:$J$4,$E$4:$E$4,$S16,$H$4:$H$4,U$3)</f>
        <v>0</v>
      </c>
      <c r="V16" s="44">
        <f>SUMIFS($J$4:$J$4,$E$4:$E$4,$S16,$H$4:$H$4,V$3)</f>
        <v>0</v>
      </c>
      <c r="W16" s="44">
        <f>SUMIFS($J$4:$J$4,$E$4:$E$4,$S16,$H$4:$H$4,W$3)</f>
        <v>0</v>
      </c>
      <c r="X16" s="44">
        <f>SUMIFS($J$4:$J$4,$E$4:$E$4,$S16,$H$4:$H$4,X$3)</f>
        <v>0</v>
      </c>
      <c r="Y16" s="28">
        <f>SUM(T16:X16)</f>
        <v>0</v>
      </c>
    </row>
    <row r="17" spans="18:25" ht="15" thickBot="1" x14ac:dyDescent="0.35">
      <c r="S17" s="24" t="s">
        <v>43</v>
      </c>
      <c r="T17" s="45"/>
      <c r="U17" s="45">
        <v>0</v>
      </c>
      <c r="V17" s="45">
        <v>0</v>
      </c>
      <c r="W17" s="46">
        <v>0</v>
      </c>
      <c r="X17" s="46">
        <v>0</v>
      </c>
      <c r="Y17" s="28">
        <f>SUM(T17:X17)</f>
        <v>0</v>
      </c>
    </row>
    <row r="18" spans="18:25" x14ac:dyDescent="0.3">
      <c r="S18" s="38" t="s">
        <v>32</v>
      </c>
      <c r="T18" s="2">
        <f>SUM(T16:T17)</f>
        <v>0</v>
      </c>
      <c r="W18" s="2">
        <f t="shared" ref="W18:X18" si="5">SUM(W16:W17)</f>
        <v>0</v>
      </c>
      <c r="X18" s="2">
        <f t="shared" si="5"/>
        <v>0</v>
      </c>
      <c r="Y18" s="2">
        <f>SUM(T16:X17)</f>
        <v>0</v>
      </c>
    </row>
    <row r="19" spans="18:25" x14ac:dyDescent="0.3">
      <c r="R19" s="39"/>
      <c r="S19" s="29" t="s">
        <v>47</v>
      </c>
    </row>
    <row r="20" spans="18:25" x14ac:dyDescent="0.3">
      <c r="S20" s="29"/>
    </row>
    <row r="21" spans="18:25" x14ac:dyDescent="0.3">
      <c r="S21" s="29" t="s">
        <v>46</v>
      </c>
    </row>
  </sheetData>
  <mergeCells count="3">
    <mergeCell ref="A1:O1"/>
    <mergeCell ref="T2:X2"/>
    <mergeCell ref="T14:X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LANDER -PD - Swanson</vt:lpstr>
      <vt:lpstr>LANDER -1stTierConflict Amens</vt:lpstr>
      <vt:lpstr>LANDER  2ndTierConflict Neidert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2024-07-16T19:23:40Z</cp:lastPrinted>
  <dcterms:created xsi:type="dcterms:W3CDTF">2023-10-12T00:15:55Z</dcterms:created>
  <dcterms:modified xsi:type="dcterms:W3CDTF">2025-10-29T21:14:38Z</dcterms:modified>
  <cp:category/>
</cp:coreProperties>
</file>